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15435" windowHeight="7695" activeTab="0"/>
  </bookViews>
  <sheets>
    <sheet name="Общие рез-ты за 2021 год" sheetId="1" r:id="rId1"/>
    <sheet name="ГОО по учрежд" sheetId="2" r:id="rId2"/>
    <sheet name="ГОО по типам учрежд и долж" sheetId="3" r:id="rId3"/>
    <sheet name="МОО по районам" sheetId="4" r:id="rId4"/>
    <sheet name="МОО Рейтинг по ВК" sheetId="5" r:id="rId5"/>
    <sheet name="МОО По типам учрежд и должн" sheetId="6" r:id="rId6"/>
    <sheet name="МОО и ГОО повыш(пониж) катег" sheetId="7" r:id="rId7"/>
    <sheet name="МОО Повыш (пониж) катег" sheetId="8" r:id="rId8"/>
  </sheets>
  <definedNames>
    <definedName name="_xlnm._FilterDatabase" localSheetId="1" hidden="1">'ГОО по учрежд'!$A$6:$R$6</definedName>
    <definedName name="_xlnm._FilterDatabase" localSheetId="3" hidden="1">'МОО по районам'!$A$7:$X$7</definedName>
    <definedName name="_xlnm._FilterDatabase" localSheetId="7" hidden="1">'МОО Повыш (пониж) катег'!$A$5:$Y$5</definedName>
    <definedName name="_xlnm._FilterDatabase" localSheetId="4" hidden="1">'МОО Рейтинг по ВК'!$A$7:$V$7</definedName>
    <definedName name="_xlnm.Print_Titles" localSheetId="2">'ГОО по типам учрежд и долж'!$3:$5</definedName>
    <definedName name="_xlnm.Print_Titles" localSheetId="1">'ГОО по учрежд'!$3:$5</definedName>
    <definedName name="_xlnm.Print_Titles" localSheetId="3">'МОО по районам'!$4:$6</definedName>
    <definedName name="_xlnm.Print_Titles" localSheetId="5">'МОО По типам учрежд и должн'!$3:$5</definedName>
    <definedName name="_xlnm.Print_Titles" localSheetId="4">'МОО Рейтинг по ВК'!$4:$6</definedName>
  </definedNames>
  <calcPr fullCalcOnLoad="1"/>
</workbook>
</file>

<file path=xl/sharedStrings.xml><?xml version="1.0" encoding="utf-8"?>
<sst xmlns="http://schemas.openxmlformats.org/spreadsheetml/2006/main" count="821" uniqueCount="398">
  <si>
    <t>№</t>
  </si>
  <si>
    <t>подано заявлений</t>
  </si>
  <si>
    <t>Отказались от аттестации</t>
  </si>
  <si>
    <t>Вышли на аттестацию</t>
  </si>
  <si>
    <t>Аттестовано всего</t>
  </si>
  <si>
    <t xml:space="preserve">Установлена квалификационная категория </t>
  </si>
  <si>
    <t>Не аттестовано всего</t>
  </si>
  <si>
    <t>В том числе по категориям</t>
  </si>
  <si>
    <t xml:space="preserve">Прошли аттестацию на СЗД </t>
  </si>
  <si>
    <t>Не установлено СЗД</t>
  </si>
  <si>
    <t xml:space="preserve">высшая </t>
  </si>
  <si>
    <t>первая</t>
  </si>
  <si>
    <t>высшая</t>
  </si>
  <si>
    <t>кол_во</t>
  </si>
  <si>
    <t>%</t>
  </si>
  <si>
    <t>кол-во</t>
  </si>
  <si>
    <t>Ардатовский</t>
  </si>
  <si>
    <t>Арзамасский</t>
  </si>
  <si>
    <t>Балахнинский</t>
  </si>
  <si>
    <t>Богородский</t>
  </si>
  <si>
    <t>Б-Болдинский</t>
  </si>
  <si>
    <t>Б-Мурашкинский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</si>
  <si>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</si>
  <si>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</si>
  <si>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</si>
  <si>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</si>
  <si>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</si>
  <si>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</si>
  <si>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</si>
  <si>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Воскресенский</t>
  </si>
  <si>
    <t>Гагинский</t>
  </si>
  <si>
    <t>Городецкий</t>
  </si>
  <si>
    <t>Д-Константиновский</t>
  </si>
  <si>
    <t>Дивеевский</t>
  </si>
  <si>
    <t xml:space="preserve">Княгининский </t>
  </si>
  <si>
    <t>Ковернинский</t>
  </si>
  <si>
    <t>Кр-Баковский</t>
  </si>
  <si>
    <t>Кр-Октябрьский</t>
  </si>
  <si>
    <t>Кстовский</t>
  </si>
  <si>
    <t>Лукояновский</t>
  </si>
  <si>
    <t>Лысковский</t>
  </si>
  <si>
    <t>Павловский</t>
  </si>
  <si>
    <t>Пильнинский</t>
  </si>
  <si>
    <t>Починковский</t>
  </si>
  <si>
    <t>Сергачский</t>
  </si>
  <si>
    <t>Сеченовский</t>
  </si>
  <si>
    <t>Сосновский</t>
  </si>
  <si>
    <t>Спасский</t>
  </si>
  <si>
    <t>Тонкинский</t>
  </si>
  <si>
    <t>Тоншаевский</t>
  </si>
  <si>
    <t>Уренский</t>
  </si>
  <si>
    <t>Шарангский</t>
  </si>
  <si>
    <t>Шатковский</t>
  </si>
  <si>
    <t>г.Арзамас</t>
  </si>
  <si>
    <t>г.Бор</t>
  </si>
  <si>
    <t>г.Выкса</t>
  </si>
  <si>
    <t xml:space="preserve">г.Дзержинск </t>
  </si>
  <si>
    <t>г.Кулебаки</t>
  </si>
  <si>
    <t>г.Навашинский</t>
  </si>
  <si>
    <t>г.Первомайск</t>
  </si>
  <si>
    <t>г.Перевозский</t>
  </si>
  <si>
    <t>г.Саров</t>
  </si>
  <si>
    <t>г.Семеновский</t>
  </si>
  <si>
    <t>г.Сокольский</t>
  </si>
  <si>
    <t>г.Чкаловск</t>
  </si>
  <si>
    <t>г .Шахунья</t>
  </si>
  <si>
    <t>г.Н.Новгород</t>
  </si>
  <si>
    <t>Автозаводский ОУ</t>
  </si>
  <si>
    <t>Автозаводский ДОУ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</si>
  <si>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</si>
  <si>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</si>
  <si>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</si>
  <si>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</si>
  <si>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</si>
  <si>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</si>
  <si>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</si>
  <si>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ИТОГО по МОО</t>
  </si>
  <si>
    <t>№ п/п</t>
  </si>
  <si>
    <t>Кол-во атестованных пед.работников</t>
  </si>
  <si>
    <t>Установлена квалификационная категория</t>
  </si>
  <si>
    <t>Прошли аттестацию на СЗД</t>
  </si>
  <si>
    <t>Общеобразовательные учреждения</t>
  </si>
  <si>
    <t>Русский язык, литература</t>
  </si>
  <si>
    <t>Английский язык</t>
  </si>
  <si>
    <t>Немецкий язык</t>
  </si>
  <si>
    <t>Французский язык</t>
  </si>
  <si>
    <t>Татарский язык</t>
  </si>
  <si>
    <t>Математика</t>
  </si>
  <si>
    <t>Информатика и ИКТ</t>
  </si>
  <si>
    <t>География</t>
  </si>
  <si>
    <t>Экономика</t>
  </si>
  <si>
    <t>Физика, астрономия</t>
  </si>
  <si>
    <t>Химия</t>
  </si>
  <si>
    <t>Музыка, ИЗО,МХК</t>
  </si>
  <si>
    <t>Технология, черчение</t>
  </si>
  <si>
    <t>Физическая культура</t>
  </si>
  <si>
    <t>ОБЖ</t>
  </si>
  <si>
    <t>Учитель начальных классов</t>
  </si>
  <si>
    <t>Воспитатель ГПД, общежития</t>
  </si>
  <si>
    <t>Методист</t>
  </si>
  <si>
    <t>Педагог-организатор</t>
  </si>
  <si>
    <t>Педагог-психолог</t>
  </si>
  <si>
    <t>Преподаватель-организатор ОБЖ</t>
  </si>
  <si>
    <t>Социальный педагог</t>
  </si>
  <si>
    <t>Старший вожатый</t>
  </si>
  <si>
    <t>Тьютор</t>
  </si>
  <si>
    <t>Учитель индивидуального обучения</t>
  </si>
  <si>
    <t>Учитель СКК</t>
  </si>
  <si>
    <t>Учитель -логопед</t>
  </si>
  <si>
    <t>Педагог-библиотекарь</t>
  </si>
  <si>
    <t>Тренер-преподаватель (включая старшего)</t>
  </si>
  <si>
    <t>ИТОГО</t>
  </si>
  <si>
    <t>Дошкольные учреждения</t>
  </si>
  <si>
    <t>1.</t>
  </si>
  <si>
    <t>Воспитатель</t>
  </si>
  <si>
    <t>2.</t>
  </si>
  <si>
    <t>Музыкальный руководитель</t>
  </si>
  <si>
    <t>Старший воспитатель</t>
  </si>
  <si>
    <t>Учитель-дефектолог</t>
  </si>
  <si>
    <t>Учитель-логопед</t>
  </si>
  <si>
    <t>Учреждения дополнительного образования детей</t>
  </si>
  <si>
    <t>Концертмейстер</t>
  </si>
  <si>
    <t>Специальные (коррекционные ) образовательные учреждения</t>
  </si>
  <si>
    <t>Специалист (инструктор по труду, физкультуре)</t>
  </si>
  <si>
    <t>Учитель-предметник</t>
  </si>
  <si>
    <t>В С Е Г О по МОО</t>
  </si>
  <si>
    <t>Повышение категории</t>
  </si>
  <si>
    <t>Понижение категории</t>
  </si>
  <si>
    <t>Подтверждение категории</t>
  </si>
  <si>
    <t>с не имеет на высшую</t>
  </si>
  <si>
    <t>с первой  на высшую</t>
  </si>
  <si>
    <t>с не имеет на первую</t>
  </si>
  <si>
    <t>с высшей на первую</t>
  </si>
  <si>
    <t>с высшей на высшую</t>
  </si>
  <si>
    <t>с первой на первую</t>
  </si>
  <si>
    <t>Вышли на аттестацию на категорию</t>
  </si>
  <si>
    <t>Государственные организации, осуществляющие образовательную деятельность</t>
  </si>
  <si>
    <t>1.1.</t>
  </si>
  <si>
    <t>1.2.</t>
  </si>
  <si>
    <t>1.3.</t>
  </si>
  <si>
    <t>1.4.</t>
  </si>
  <si>
    <t>1.5.</t>
  </si>
  <si>
    <t xml:space="preserve">итого по ГОУ </t>
  </si>
  <si>
    <t>Муниципальные организации, осуществляющие образовательную деятельность</t>
  </si>
  <si>
    <t>2.1.</t>
  </si>
  <si>
    <t>2.2.</t>
  </si>
  <si>
    <t>2.3.</t>
  </si>
  <si>
    <t>2.4.</t>
  </si>
  <si>
    <t>итого по МОУ</t>
  </si>
  <si>
    <t>итого по ГОУ и МОУ</t>
  </si>
  <si>
    <t xml:space="preserve">3. </t>
  </si>
  <si>
    <t>Педагогические работники других ведомств</t>
  </si>
  <si>
    <t>3.1.</t>
  </si>
  <si>
    <t xml:space="preserve">Культура    </t>
  </si>
  <si>
    <t>3.2.</t>
  </si>
  <si>
    <t>Спорт</t>
  </si>
  <si>
    <t>3.3.</t>
  </si>
  <si>
    <t>Здравоохранение</t>
  </si>
  <si>
    <t>Соцполитика</t>
  </si>
  <si>
    <t>3.5.</t>
  </si>
  <si>
    <t>ЧОО</t>
  </si>
  <si>
    <t>3.6.</t>
  </si>
  <si>
    <t>ГБПОУ др. ведомств</t>
  </si>
  <si>
    <t>Подано заявлений</t>
  </si>
  <si>
    <t>ГБПОУ "Арзамасский коммерческо-технический техникум"</t>
  </si>
  <si>
    <t>ГБПОУ "Арзамасский приборостроительный колледж им. П.И. Пландина"</t>
  </si>
  <si>
    <t xml:space="preserve">ГБПОУ "Арзамасский техникум строительства и предпринимательства" </t>
  </si>
  <si>
    <t>ГБПОУ "Балахнинский технический техникум"</t>
  </si>
  <si>
    <t xml:space="preserve">ГБПОУ "Богородский политехнический техникум" </t>
  </si>
  <si>
    <t>ГБПОУ "Большеболдинский сельскохозяйственный техникум"</t>
  </si>
  <si>
    <t xml:space="preserve">ГБПОУ "Борский Губернский колледж" </t>
  </si>
  <si>
    <t>ГБПОУ "Бутурлинский сельскохозяйственный техникум"</t>
  </si>
  <si>
    <t>ГБПОУ "Варнавинский технолого-экономический техникум"</t>
  </si>
  <si>
    <t>ГБПОУ "Ветлужский лесоагротехнический техникум"</t>
  </si>
  <si>
    <t>ГБПОУ "Выксунский металлургический колледж"</t>
  </si>
  <si>
    <t>ГАПОУ "Городецкий Губернский колледж"</t>
  </si>
  <si>
    <t>ГБПОУ "Дзержинский индустриально-коммерческий техникум"</t>
  </si>
  <si>
    <t>ГБПОУ "Дзержинский педагогический колледж"</t>
  </si>
  <si>
    <t xml:space="preserve">ГБПОУ "Дзержинский техникум бизнеса и технологий" </t>
  </si>
  <si>
    <t>ГБПОУ "Дзержинский технический колледж"</t>
  </si>
  <si>
    <t>ГБПОУ "Дзержинский химический техникум имени Красной Армии"</t>
  </si>
  <si>
    <t>ГБПОУ "Заволжский автомоторный техникум"</t>
  </si>
  <si>
    <t>ГБПОУ "Кстовский нефтяной техникум"</t>
  </si>
  <si>
    <t>ГБПОУ "Кулебакский металлургический колледж"</t>
  </si>
  <si>
    <t>ГБПОУ "Лукояновский педагогический колледж им. А.М. Горького"</t>
  </si>
  <si>
    <t>ГБПОУ "Лукояновский Губернский колледж"</t>
  </si>
  <si>
    <t>ГБПОУ "Лысковский агротехнический техникум"</t>
  </si>
  <si>
    <t>ГБПОУ "Нижегородский авиационный технический колледж"</t>
  </si>
  <si>
    <t>ГБПОУ "Нижегородский автомеханический техникум"</t>
  </si>
  <si>
    <t>ГБПОУ "Нижегородский автотранспортный техникум"</t>
  </si>
  <si>
    <t>ГБПОУ "Нижегородский Губернский колледж"</t>
  </si>
  <si>
    <t>ГБПОУ "Нижегородский индустриальный колледж"</t>
  </si>
  <si>
    <t>ГБПОУ "Нижегородский колледж малого бизнеса"</t>
  </si>
  <si>
    <t>ГБПОУ "Нижегородский политехнический колледж имени Героя Советского Союза Руднева А.П."</t>
  </si>
  <si>
    <t>ГБПОУ "Нижегородский промышленно-технологический техникум"</t>
  </si>
  <si>
    <t>ГБПОУ "Нижегородский радиотехнический колледж"</t>
  </si>
  <si>
    <t>ГБПОУ "Нижегородский строительный техникум"</t>
  </si>
  <si>
    <t xml:space="preserve">ГБПОУ "Нижегородский техникум городского хозяйства и предпринимательства" </t>
  </si>
  <si>
    <t xml:space="preserve">ГБПОУ "Нижегородский техникум отраслевых технологий" </t>
  </si>
  <si>
    <t xml:space="preserve">ГБПОУ "Нижегородский техникум транспортного обслуживания и сервиса" </t>
  </si>
  <si>
    <t>ГБПОУ "Нижегородский технологический техникум"</t>
  </si>
  <si>
    <t xml:space="preserve">ГБПОУ "Областной многопрофильный техникум" </t>
  </si>
  <si>
    <t xml:space="preserve">ГБПОУ "Павловский автомеханический техникум им. И.И. Лепсе" </t>
  </si>
  <si>
    <t>ГБПОУ "Павловский техникум народных художественных промыслов России"</t>
  </si>
  <si>
    <t>ГБПОУ "Первомайский политехнический техникум"</t>
  </si>
  <si>
    <t>ГБПОУ "Пильнинский агропромышленный техникум"</t>
  </si>
  <si>
    <t>ГБПОУ "Починковский сельскохозяйственный техникум"</t>
  </si>
  <si>
    <t>ГБПОУ "Саровский политехнический техникум"</t>
  </si>
  <si>
    <t>ГБПОУ "Семеновский индустриально-художественный техникум"</t>
  </si>
  <si>
    <t>ГБПОУ "Сергачский агропромышленный техникум"</t>
  </si>
  <si>
    <t>ГБПОУ "Сеченовский агротехнический техникум"</t>
  </si>
  <si>
    <t>ГБПОУ "Сокольский техникум индустрии сервиса и предпринимательства"</t>
  </si>
  <si>
    <t>ГБПОУ "Сормовский механический техникум им.Героя Советского Союза П.А.Семенова"</t>
  </si>
  <si>
    <t>ГБПОУ "Сосновский агропромышленный техникум"</t>
  </si>
  <si>
    <t>ГБПОУ "Спасский агропромышленный техникум"</t>
  </si>
  <si>
    <t>ГБПОУ "Уренский индустриально-энергетический техникум"</t>
  </si>
  <si>
    <t>ГБПОУ "Чкаловский техникум транспорта и информационных технологий"</t>
  </si>
  <si>
    <t>ГБПОУ "Шатковский агротехнический техникум"</t>
  </si>
  <si>
    <t>ГБПОУ "Шахунский колледж аграрной индустрии"</t>
  </si>
  <si>
    <t>Итого по ГБПОУ:</t>
  </si>
  <si>
    <t>ГКОУ для детей-сирот и детей, оставшихся без попечения родителей, "Золинская специальная (коррекционная) школа-интернат для детей-сирот и детей, оставшихся без попечения родителей, с ограниченными возможностями здоровья"</t>
  </si>
  <si>
    <t>ГКОУ для детей-сирот и детей, оставшихся без попечения родителей "Специальная (коррекционная) школа-интернат № 1 для детей-сирот и детей, оставшихся без  попечения родителей, с ограниченными возможностями здоровья"</t>
  </si>
  <si>
    <t>ГКОУ "Нижегородская областная специальная (коррекционная)  школа-интернат для слепых и слабовидящих детей"</t>
  </si>
  <si>
    <t>ГБОУ "Кадетская школа-интернат имени Героя Российской Федерации А.Н.Рожкова"</t>
  </si>
  <si>
    <t xml:space="preserve">ГБОУ "Нижегородская кадетская школа-интернат имени генерала армии Маргелова В.Ф." </t>
  </si>
  <si>
    <t>ГБОУ лицей-интернат "Центр одаренных детей"</t>
  </si>
  <si>
    <t>ИТОГО по ОО:</t>
  </si>
  <si>
    <t>ГБУ ДО "Детско-юношеский центр Нижегородской области "Олимпиец"</t>
  </si>
  <si>
    <t>ГБУ ДО "Центр эстетического воспитания детей Нижегородской области"</t>
  </si>
  <si>
    <t>ГБУ ДО "Детский санаторно-оздоровительный образовательный центр "Лазурный"</t>
  </si>
  <si>
    <t>ГБУ ДО "Центр развития творчества детей и юношества Нижегородской области"</t>
  </si>
  <si>
    <t>ИТОГО по ГБУ ДОД:</t>
  </si>
  <si>
    <t>Из них аттестовано</t>
  </si>
  <si>
    <t xml:space="preserve">В том числе </t>
  </si>
  <si>
    <t>Из них не аттестовано</t>
  </si>
  <si>
    <t>В</t>
  </si>
  <si>
    <t>П</t>
  </si>
  <si>
    <t>Преподаватель специальных дисциплин</t>
  </si>
  <si>
    <t>Преподаватель ООД</t>
  </si>
  <si>
    <t>Преподаватель -организатор ОБЖ</t>
  </si>
  <si>
    <t>Мастер производственного обучения</t>
  </si>
  <si>
    <t>Педагог дополнительного образования</t>
  </si>
  <si>
    <t>Руководитель физического воспитания</t>
  </si>
  <si>
    <t>Детские дома</t>
  </si>
  <si>
    <t>Учитель - предметник</t>
  </si>
  <si>
    <t>Учитель - дефектолог</t>
  </si>
  <si>
    <t>Учитель - логопед</t>
  </si>
  <si>
    <t>Педагог -психолог</t>
  </si>
  <si>
    <t>ИТОГО:</t>
  </si>
  <si>
    <t>История, обществознание</t>
  </si>
  <si>
    <t>Биология</t>
  </si>
  <si>
    <t>Воспитатель, классный воспитатель</t>
  </si>
  <si>
    <t>Организации дополнительного образования</t>
  </si>
  <si>
    <t>Педагог- психолог</t>
  </si>
  <si>
    <t>Тренер-преподаватель</t>
  </si>
  <si>
    <t>В С Е Г О по ГОО:</t>
  </si>
  <si>
    <t>1.6.</t>
  </si>
  <si>
    <t>3.4.</t>
  </si>
  <si>
    <t>г.Воротынский</t>
  </si>
  <si>
    <t>Учитель-логопед, учитель-дефектолог</t>
  </si>
  <si>
    <t>Специалист (инструктор по труду, ИЗО, физкультуре)</t>
  </si>
  <si>
    <t>ГБУ ДО "Центр молодежных инженерных и научных компетенций "КВАНТОРИУМ"</t>
  </si>
  <si>
    <t>не аттестовано</t>
  </si>
  <si>
    <t>ГБОУ "Дзержинская специальная коррекционная школа"</t>
  </si>
  <si>
    <t>ГБОУ "Новошинская специальная (коррекционная) школа"</t>
  </si>
  <si>
    <t>ГБОУ "Специальная коррекционная начальная школа - детский сад № 144"</t>
  </si>
  <si>
    <t>ГКОУ "Богородская школа №8"</t>
  </si>
  <si>
    <t>ГКОУ "Большемурашкинская коррекционная школа-интернат"</t>
  </si>
  <si>
    <t>ГКОУ "Варнавинская школа-интернат"</t>
  </si>
  <si>
    <t>ГКОУ "Вачская коррекционная школа-интернат"</t>
  </si>
  <si>
    <t>ГКОУ "Ветлужская школа-интернат"</t>
  </si>
  <si>
    <t>ГКОУ "Дивеевская школа-интернат"</t>
  </si>
  <si>
    <t>ГКОУ "Коррекционная школа № 8"</t>
  </si>
  <si>
    <t>ГКОУ "Краснобаковская специальная (коррекционная) школа-интернат"</t>
  </si>
  <si>
    <t>ГКОУ "Кстовская школа-интернат"</t>
  </si>
  <si>
    <t>ГКОУ "Кулебакская специальная коррекционная школа"</t>
  </si>
  <si>
    <t>ГКОУ "Нижегородская школа-интернат № 10"</t>
  </si>
  <si>
    <t>ГКОУ "Починковская коррекционная школа-интернат"</t>
  </si>
  <si>
    <t>ГКОУ "Семеновская школа-интернат"</t>
  </si>
  <si>
    <t>ГКОУ "Сявская коррекционная школа-интернат"</t>
  </si>
  <si>
    <t>ГКОУ "Уренская  коррекционная  школа-интернат"</t>
  </si>
  <si>
    <t>ГКОУ "Чкаловская школа-интернат"</t>
  </si>
  <si>
    <t>ГКОУ "Школа - интернат № 95"</t>
  </si>
  <si>
    <t>ГКОУ "Школа № 107"</t>
  </si>
  <si>
    <t>ГКОУ "Школа № 142"</t>
  </si>
  <si>
    <t>ГКОУ "Школа №2 г. Павлово"</t>
  </si>
  <si>
    <t>ГКОУ "Школа №56"</t>
  </si>
  <si>
    <t>ГКОУ "Школа-интернат № 10"</t>
  </si>
  <si>
    <t>ГКОУ "Школа-интернат № 162"</t>
  </si>
  <si>
    <t>ГКОУ "Школа-интернат № 2"</t>
  </si>
  <si>
    <t>ГКОУ "Школа-интернат № 39"</t>
  </si>
  <si>
    <t>ГКОУ "Школа-интернат № 71"</t>
  </si>
  <si>
    <t>ГКОУ "Школа-интернат № 86"</t>
  </si>
  <si>
    <t>ГКОУ "Школа-интернат № 9 г.Городца"</t>
  </si>
  <si>
    <t>ГКОУ "Школа-интернат № 92"</t>
  </si>
  <si>
    <t>ГКОУ "Школа-интернат для глухих детей"</t>
  </si>
  <si>
    <t>ГКОУ для обучающихся с ограниченными возможностями здоровья "Большекрутовская школа-интернат"</t>
  </si>
  <si>
    <t>ГКОУ для обучающихся с ограниченными возможностями здоровья "Чернухинская школа-интернат"</t>
  </si>
  <si>
    <t>ГБОУ "Санаторно-лесная школа"</t>
  </si>
  <si>
    <t>ГКОУ "Санаторная школа-интернат №5"</t>
  </si>
  <si>
    <t>ГБДОУ "Детский сад № 10 г.Павлово"</t>
  </si>
  <si>
    <t>ГБДОУ "Детский сад № 17 "Ручеек"</t>
  </si>
  <si>
    <t>ГБДОУ "Детский сад № 3" компенсирующего вида</t>
  </si>
  <si>
    <t>ГБДОУ "Детский сад № 465"</t>
  </si>
  <si>
    <t>ГБДОУ "Детский сад № 56" компенсирующего вида</t>
  </si>
  <si>
    <t>ГБДОУ "Детский сад № 67" компенсирующего вида</t>
  </si>
  <si>
    <t>ГБДОУ "Детский сад № 92" компенсирующего вида</t>
  </si>
  <si>
    <t>ГБДОУ "Детский сад № 94" компенсирующего вида</t>
  </si>
  <si>
    <t>ИТОГО по ГБДОУ:</t>
  </si>
  <si>
    <t>Проф.образования</t>
  </si>
  <si>
    <t>Спец (кор) образов.учр</t>
  </si>
  <si>
    <t>Общеобразовательные</t>
  </si>
  <si>
    <t>Дошкольные</t>
  </si>
  <si>
    <t>Доп.образования</t>
  </si>
  <si>
    <t>кол_  во</t>
  </si>
  <si>
    <t>кол-  во</t>
  </si>
  <si>
    <t>кол- во</t>
  </si>
  <si>
    <t>ОРКСЭ, религии России</t>
  </si>
  <si>
    <t>Воспитатель дош (вкл.старшего)</t>
  </si>
  <si>
    <t>Инструктор-методист (включая старшего)</t>
  </si>
  <si>
    <t>Методист (включая старшего)</t>
  </si>
  <si>
    <t>Педагог доп.образования (включая старшего)</t>
  </si>
  <si>
    <t>ГАПОУ "Перевозский строительный колледж"</t>
  </si>
  <si>
    <t>ГКОУ "Первый санаторный детский дом"</t>
  </si>
  <si>
    <t>ИТОГО по ДД:</t>
  </si>
  <si>
    <t>ГКОУ "Перевозкая коррекционная школа-интернат"</t>
  </si>
  <si>
    <t>ИТОГО по Спец (корр):</t>
  </si>
  <si>
    <t>ГБОУ "Нижегородская кадетская школа"</t>
  </si>
  <si>
    <t>ГКООУ "Мореновская областная санаторно-лесная школа"</t>
  </si>
  <si>
    <t>ГКОУ ВУ "Специальная школа № 27 открытого типа"</t>
  </si>
  <si>
    <t>ГБПОУ</t>
  </si>
  <si>
    <t>Воспитатель (включая старшего)</t>
  </si>
  <si>
    <t>Мастер УПК, мастер произв.обучения</t>
  </si>
  <si>
    <t>Педагог дополнительного образования (включая старшего)</t>
  </si>
  <si>
    <t>Учитель-логопед (учитель-дефектолог)</t>
  </si>
  <si>
    <t>Всего аттестовано в 2020-2021 учебном году</t>
  </si>
  <si>
    <t>ГОУ  ДД</t>
  </si>
  <si>
    <t>ГОО</t>
  </si>
  <si>
    <t>ГБДОО</t>
  </si>
  <si>
    <t>ГБУ ДО</t>
  </si>
  <si>
    <t>МОО</t>
  </si>
  <si>
    <t>МДОО</t>
  </si>
  <si>
    <t>МОДО</t>
  </si>
  <si>
    <t>МКОУ</t>
  </si>
  <si>
    <t>с СЗД на первую</t>
  </si>
  <si>
    <t>с не имеет на СЗД</t>
  </si>
  <si>
    <t>с высшей на СЗД</t>
  </si>
  <si>
    <t>с первой на СЗД</t>
  </si>
  <si>
    <t>со второй на СЗД</t>
  </si>
  <si>
    <t>Наименование учреждения:</t>
  </si>
  <si>
    <t>ГКОУ "Специальная (коррекционная) общеобразовательная школа", г.Балахна</t>
  </si>
  <si>
    <t>ГКОУ "Специальная (коррекционная) общеобразовательная школа-интернат", г.Балахна</t>
  </si>
  <si>
    <t>ГКОУ для обучающихся, воспитанников с ограниченными возможностями здоровья "Специальная (коррекционная) школа", г.Выкса</t>
  </si>
  <si>
    <t>ГБУ ДО "Нижегородской области "Центр психолого-педагогической, медицинской и социальной помощи"</t>
  </si>
  <si>
    <t>Инструктор по физической культуре</t>
  </si>
  <si>
    <t>Методист, ст.методист</t>
  </si>
  <si>
    <t>Аттестовано на СЗД</t>
  </si>
  <si>
    <t>Должность (предмет)</t>
  </si>
  <si>
    <t>Тип образовательной организации</t>
  </si>
  <si>
    <t>Район, округ</t>
  </si>
  <si>
    <t>Итоги аттестации педагогических работников государственных, муниципальных и частных организаций, осуществляющих образовательную деятельность в Нижегородской области, за 2021 год</t>
  </si>
  <si>
    <t>Педагогические работники</t>
  </si>
  <si>
    <t>вышли на аттестацию</t>
  </si>
  <si>
    <t>ОАО "РЖД"</t>
  </si>
  <si>
    <t>3.7.</t>
  </si>
  <si>
    <t>ГКОУ "Большемурашкинская специальная (коррекционная)  школа-интернат для слабослышащих и позднооглохших детей"</t>
  </si>
  <si>
    <t>ГКОУ "Горбатовская областная специальная (коррекционная) школа-интернат для глухих и позднооглохших детей"</t>
  </si>
  <si>
    <t>ГКОУ "Богоявленский детский дом"</t>
  </si>
  <si>
    <t>ГКОУ "Городецкий детский дом"</t>
  </si>
  <si>
    <t>ГКОУ "Краснобаковский детский дом"</t>
  </si>
  <si>
    <t>ГКОУ "Либежевский детский дом "Кораблик"</t>
  </si>
  <si>
    <t>ГКОУ "Детский дом НиГРЭС"</t>
  </si>
  <si>
    <t>ГКОУ "Дальнеконстантиновский специальный (коррекционный) детский дом</t>
  </si>
  <si>
    <t xml:space="preserve">ГКОУ "Дзержинский санаторный детский дом" </t>
  </si>
  <si>
    <t xml:space="preserve">ГКОУ "Павловский санаторный детский дом" </t>
  </si>
  <si>
    <t xml:space="preserve">ГКОУ "Таремский детский дом" </t>
  </si>
  <si>
    <t>ГКОУ "Детский дом № 3"</t>
  </si>
  <si>
    <t>ГБУ ДО "Региональный центр выявления, поддержки и развития способностей и талантов у детей и молодёжи "Вега"</t>
  </si>
  <si>
    <t xml:space="preserve">Информация по итогам аттестации педагогических работников государственных организаций, осуществляющих образовательную деятельность, подведомственных министерству образования, науки и молодежной политики Нижегородской области, в 2021 году (по типам учреждений)                                                             </t>
  </si>
  <si>
    <t>ГКОУ "Школа-интернат № 65"</t>
  </si>
  <si>
    <t>Сведения по итогам аттестации педагогических работников муниципальных образовательных организаций, находящихся в ведении органов, осуществляющих управление в сфере образования Нижегородской области, за 2021 год</t>
  </si>
  <si>
    <t>Рейтинг по итогам аттестации педагогических работников муниципальных образовательных организаций, находящихся в ведении органов, осуществляющих управление в сфере образования Нижегородской области, на высшую квалификационную категорию за 2021 год</t>
  </si>
  <si>
    <t>Инструктор по физич.культ.</t>
  </si>
  <si>
    <t>Другие специалисты</t>
  </si>
  <si>
    <t>Сведения о количестве педагогических работников муниципальных образовательных организаций, находящихся в ведении органов, осуществляющих управление в сфере образования Нижегородской области, прошедших аттестацию за 2021 год (по типам учреждений и должностям)</t>
  </si>
  <si>
    <t>ГСКОУ</t>
  </si>
  <si>
    <t>Сведения о количестве педагогических работников муниципальных организаций, осуществляющих образовательную деятельность, Нижегородской области, повысивших (понизивших) квалификационные категории за 2021 год</t>
  </si>
  <si>
    <t>Всего аттестовано в 2021 году</t>
  </si>
  <si>
    <t xml:space="preserve">Информация по итогам аттестации педагогических работников государственных организаций, осуществляющих образовательную деятельность, подведомственных министерству образования, науки и молодежной политики Нижегородской области, в 2021 году (по должностям и типам ОО)                                                             </t>
  </si>
  <si>
    <t>Тип учреждения</t>
  </si>
  <si>
    <t>Учитель -предметник</t>
  </si>
  <si>
    <t>Учитель -дефектолог</t>
  </si>
  <si>
    <t>учитель-логопед</t>
  </si>
  <si>
    <t>Другие специалисты *</t>
  </si>
  <si>
    <t>Общеобразовательные организации</t>
  </si>
  <si>
    <t xml:space="preserve">Преподаватель </t>
  </si>
  <si>
    <t>Дошкольные образовательные организации</t>
  </si>
  <si>
    <t>Сведения о количестве педагогических работников муниципальных и государственных организаций, осуществляющих образовательную деятельность в Нижегородской области, повысивших (понизивших) квалификационные категории за 2021 год (по типам учреждений)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</si>
</sst>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81">
    <font>
      <sz val="10"/>
      <name val="Arial"/>
      <family val="0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8"/>
      <name val="Arial Cyr"/>
      <family val="0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Times New Roman"/>
      <family val="1"/>
    </font>
    <font>
      <sz val="9"/>
      <color indexed="8"/>
      <name val="MS Sans Serif"/>
      <family val="2"/>
    </font>
    <font>
      <b/>
      <sz val="11"/>
      <color indexed="8"/>
      <name val="Times New Roman"/>
      <family val="1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9"/>
      <color indexed="8"/>
      <name val="Arial Cyr"/>
      <family val="0"/>
    </font>
    <font>
      <sz val="7"/>
      <color indexed="8"/>
      <name val="Arial Cyr"/>
      <family val="0"/>
    </font>
    <font>
      <sz val="8"/>
      <name val="Arial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color indexed="8"/>
      <name val="Arial Cyr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MS Sans Serif"/>
      <family val="2"/>
    </font>
    <font>
      <b/>
      <sz val="12"/>
      <name val="Arial Narrow"/>
      <family val="2"/>
    </font>
    <font>
      <b/>
      <i/>
      <sz val="10"/>
      <color indexed="8"/>
      <name val="Arial Cyr"/>
      <family val="0"/>
    </font>
    <font>
      <sz val="10"/>
      <color indexed="8"/>
      <name val="MS Sans Serif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rgb="FF0C0E3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/>
    </xf>
    <xf numFmtId="188" fontId="8" fillId="0" borderId="10" xfId="0" applyNumberFormat="1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188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/>
    </xf>
    <xf numFmtId="1" fontId="8" fillId="0" borderId="10" xfId="0" applyNumberFormat="1" applyFont="1" applyBorder="1" applyAlignment="1">
      <alignment horizontal="center" vertical="top"/>
    </xf>
    <xf numFmtId="0" fontId="8" fillId="0" borderId="0" xfId="0" applyFont="1" applyFill="1" applyAlignment="1">
      <alignment/>
    </xf>
    <xf numFmtId="0" fontId="9" fillId="33" borderId="10" xfId="0" applyFont="1" applyFill="1" applyBorder="1" applyAlignment="1">
      <alignment horizontal="center" vertical="top"/>
    </xf>
    <xf numFmtId="188" fontId="9" fillId="33" borderId="10" xfId="0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188" fontId="14" fillId="0" borderId="10" xfId="0" applyNumberFormat="1" applyFont="1" applyBorder="1" applyAlignment="1">
      <alignment horizontal="center" vertical="top" wrapText="1"/>
    </xf>
    <xf numFmtId="1" fontId="14" fillId="0" borderId="10" xfId="0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10" xfId="0" applyFont="1" applyBorder="1" applyAlignment="1">
      <alignment vertical="top" wrapText="1"/>
    </xf>
    <xf numFmtId="0" fontId="16" fillId="33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188" fontId="18" fillId="33" borderId="10" xfId="0" applyNumberFormat="1" applyFont="1" applyFill="1" applyBorder="1" applyAlignment="1">
      <alignment horizontal="center" vertical="top" wrapText="1"/>
    </xf>
    <xf numFmtId="1" fontId="18" fillId="33" borderId="10" xfId="0" applyNumberFormat="1" applyFont="1" applyFill="1" applyBorder="1" applyAlignment="1">
      <alignment horizontal="center" vertical="top" wrapText="1"/>
    </xf>
    <xf numFmtId="0" fontId="16" fillId="34" borderId="10" xfId="0" applyFont="1" applyFill="1" applyBorder="1" applyAlignment="1">
      <alignment horizontal="center" vertical="top" wrapText="1"/>
    </xf>
    <xf numFmtId="0" fontId="18" fillId="34" borderId="10" xfId="0" applyFont="1" applyFill="1" applyBorder="1" applyAlignment="1">
      <alignment horizontal="center" vertical="top" wrapText="1"/>
    </xf>
    <xf numFmtId="188" fontId="18" fillId="34" borderId="10" xfId="0" applyNumberFormat="1" applyFont="1" applyFill="1" applyBorder="1" applyAlignment="1">
      <alignment horizontal="center" vertical="top" wrapText="1"/>
    </xf>
    <xf numFmtId="1" fontId="18" fillId="34" borderId="10" xfId="0" applyNumberFormat="1" applyFont="1" applyFill="1" applyBorder="1" applyAlignment="1">
      <alignment horizontal="center" vertical="top" wrapText="1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188" fontId="8" fillId="0" borderId="10" xfId="0" applyNumberFormat="1" applyFont="1" applyBorder="1" applyAlignment="1">
      <alignment horizontal="center" vertical="top" wrapText="1"/>
    </xf>
    <xf numFmtId="1" fontId="8" fillId="0" borderId="10" xfId="0" applyNumberFormat="1" applyFont="1" applyFill="1" applyBorder="1" applyAlignment="1">
      <alignment horizontal="center" vertical="top"/>
    </xf>
    <xf numFmtId="1" fontId="8" fillId="0" borderId="10" xfId="0" applyNumberFormat="1" applyFont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188" fontId="9" fillId="33" borderId="10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1" fontId="21" fillId="33" borderId="10" xfId="0" applyNumberFormat="1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left" vertical="top" wrapText="1"/>
    </xf>
    <xf numFmtId="16" fontId="24" fillId="33" borderId="1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33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left" vertical="top" wrapText="1"/>
    </xf>
    <xf numFmtId="49" fontId="35" fillId="0" borderId="10" xfId="0" applyNumberFormat="1" applyFont="1" applyFill="1" applyBorder="1" applyAlignment="1">
      <alignment vertical="top" wrapText="1"/>
    </xf>
    <xf numFmtId="0" fontId="35" fillId="0" borderId="10" xfId="0" applyFont="1" applyFill="1" applyBorder="1" applyAlignment="1">
      <alignment vertical="top" wrapText="1"/>
    </xf>
    <xf numFmtId="0" fontId="14" fillId="0" borderId="0" xfId="0" applyFont="1" applyAlignment="1">
      <alignment horizontal="center"/>
    </xf>
    <xf numFmtId="188" fontId="17" fillId="0" borderId="10" xfId="0" applyNumberFormat="1" applyFont="1" applyBorder="1" applyAlignment="1">
      <alignment horizontal="center" vertical="top" wrapText="1"/>
    </xf>
    <xf numFmtId="188" fontId="16" fillId="33" borderId="10" xfId="0" applyNumberFormat="1" applyFont="1" applyFill="1" applyBorder="1" applyAlignment="1">
      <alignment horizontal="center" vertical="top" wrapText="1"/>
    </xf>
    <xf numFmtId="1" fontId="16" fillId="33" borderId="10" xfId="0" applyNumberFormat="1" applyFont="1" applyFill="1" applyBorder="1" applyAlignment="1">
      <alignment horizontal="center" vertical="top" wrapText="1"/>
    </xf>
    <xf numFmtId="188" fontId="22" fillId="33" borderId="10" xfId="0" applyNumberFormat="1" applyFont="1" applyFill="1" applyBorder="1" applyAlignment="1">
      <alignment wrapText="1"/>
    </xf>
    <xf numFmtId="0" fontId="24" fillId="35" borderId="10" xfId="0" applyFont="1" applyFill="1" applyBorder="1" applyAlignment="1">
      <alignment horizontal="left" vertical="center" wrapText="1"/>
    </xf>
    <xf numFmtId="1" fontId="24" fillId="35" borderId="10" xfId="0" applyNumberFormat="1" applyFont="1" applyFill="1" applyBorder="1" applyAlignment="1">
      <alignment horizontal="center" vertical="center" wrapText="1"/>
    </xf>
    <xf numFmtId="188" fontId="24" fillId="35" borderId="10" xfId="0" applyNumberFormat="1" applyFont="1" applyFill="1" applyBorder="1" applyAlignment="1">
      <alignment horizontal="center" vertical="center" wrapText="1"/>
    </xf>
    <xf numFmtId="1" fontId="22" fillId="35" borderId="10" xfId="0" applyNumberFormat="1" applyFont="1" applyFill="1" applyBorder="1" applyAlignment="1">
      <alignment horizontal="center" vertical="center" wrapText="1"/>
    </xf>
    <xf numFmtId="188" fontId="22" fillId="35" borderId="10" xfId="0" applyNumberFormat="1" applyFont="1" applyFill="1" applyBorder="1" applyAlignment="1">
      <alignment horizontal="center" vertical="center" wrapText="1"/>
    </xf>
    <xf numFmtId="0" fontId="24" fillId="35" borderId="11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/>
    </xf>
    <xf numFmtId="188" fontId="9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6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37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horizontal="center" vertical="top" wrapText="1"/>
    </xf>
    <xf numFmtId="1" fontId="14" fillId="36" borderId="10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center" wrapText="1"/>
    </xf>
    <xf numFmtId="188" fontId="40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5" fillId="0" borderId="10" xfId="0" applyFont="1" applyFill="1" applyBorder="1" applyAlignment="1">
      <alignment horizontal="left" vertical="top"/>
    </xf>
    <xf numFmtId="0" fontId="79" fillId="37" borderId="10" xfId="0" applyFont="1" applyFill="1" applyBorder="1" applyAlignment="1">
      <alignment vertical="top" wrapText="1"/>
    </xf>
    <xf numFmtId="0" fontId="79" fillId="36" borderId="10" xfId="0" applyFont="1" applyFill="1" applyBorder="1" applyAlignment="1">
      <alignment vertical="top" wrapText="1"/>
    </xf>
    <xf numFmtId="0" fontId="80" fillId="37" borderId="10" xfId="0" applyFont="1" applyFill="1" applyBorder="1" applyAlignment="1">
      <alignment vertical="top" wrapText="1"/>
    </xf>
    <xf numFmtId="0" fontId="24" fillId="33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/>
    </xf>
    <xf numFmtId="188" fontId="24" fillId="35" borderId="12" xfId="0" applyNumberFormat="1" applyFont="1" applyFill="1" applyBorder="1" applyAlignment="1">
      <alignment horizontal="center" vertical="center"/>
    </xf>
    <xf numFmtId="188" fontId="24" fillId="0" borderId="10" xfId="0" applyNumberFormat="1" applyFont="1" applyBorder="1" applyAlignment="1">
      <alignment horizontal="center" vertical="center"/>
    </xf>
    <xf numFmtId="188" fontId="42" fillId="0" borderId="10" xfId="0" applyNumberFormat="1" applyFont="1" applyBorder="1" applyAlignment="1">
      <alignment horizontal="center" vertical="center"/>
    </xf>
    <xf numFmtId="1" fontId="42" fillId="0" borderId="10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88" fontId="21" fillId="33" borderId="12" xfId="0" applyNumberFormat="1" applyFont="1" applyFill="1" applyBorder="1" applyAlignment="1">
      <alignment horizontal="center" vertical="center"/>
    </xf>
    <xf numFmtId="1" fontId="21" fillId="33" borderId="12" xfId="0" applyNumberFormat="1" applyFont="1" applyFill="1" applyBorder="1" applyAlignment="1">
      <alignment horizontal="center" vertical="center"/>
    </xf>
    <xf numFmtId="188" fontId="21" fillId="33" borderId="10" xfId="0" applyNumberFormat="1" applyFont="1" applyFill="1" applyBorder="1" applyAlignment="1">
      <alignment horizontal="center" vertical="center"/>
    </xf>
    <xf numFmtId="188" fontId="32" fillId="33" borderId="10" xfId="0" applyNumberFormat="1" applyFont="1" applyFill="1" applyBorder="1" applyAlignment="1">
      <alignment horizontal="center" vertical="center"/>
    </xf>
    <xf numFmtId="1" fontId="32" fillId="33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22" fillId="33" borderId="10" xfId="0" applyFont="1" applyFill="1" applyBorder="1" applyAlignment="1">
      <alignment/>
    </xf>
    <xf numFmtId="0" fontId="22" fillId="0" borderId="10" xfId="0" applyFont="1" applyBorder="1" applyAlignment="1">
      <alignment horizontal="left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188" fontId="24" fillId="0" borderId="10" xfId="0" applyNumberFormat="1" applyFont="1" applyBorder="1" applyAlignment="1">
      <alignment horizontal="center" vertical="center" wrapText="1"/>
    </xf>
    <xf numFmtId="188" fontId="22" fillId="0" borderId="10" xfId="0" applyNumberFormat="1" applyFont="1" applyBorder="1" applyAlignment="1">
      <alignment horizontal="center" vertical="center" wrapText="1"/>
    </xf>
    <xf numFmtId="0" fontId="22" fillId="33" borderId="10" xfId="0" applyFont="1" applyFill="1" applyBorder="1" applyAlignment="1">
      <alignment vertical="top"/>
    </xf>
    <xf numFmtId="0" fontId="22" fillId="35" borderId="10" xfId="0" applyFont="1" applyFill="1" applyBorder="1" applyAlignment="1">
      <alignment horizontal="left" vertical="center" wrapText="1"/>
    </xf>
    <xf numFmtId="188" fontId="21" fillId="33" borderId="10" xfId="0" applyNumberFormat="1" applyFont="1" applyFill="1" applyBorder="1" applyAlignment="1">
      <alignment horizontal="center" wrapText="1"/>
    </xf>
    <xf numFmtId="188" fontId="21" fillId="33" borderId="10" xfId="0" applyNumberFormat="1" applyFont="1" applyFill="1" applyBorder="1" applyAlignment="1">
      <alignment horizontal="center"/>
    </xf>
    <xf numFmtId="188" fontId="25" fillId="33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left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188" fontId="24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1" fontId="21" fillId="33" borderId="10" xfId="0" applyNumberFormat="1" applyFont="1" applyFill="1" applyBorder="1" applyAlignment="1">
      <alignment horizontal="center"/>
    </xf>
    <xf numFmtId="188" fontId="21" fillId="33" borderId="10" xfId="0" applyNumberFormat="1" applyFont="1" applyFill="1" applyBorder="1" applyAlignment="1">
      <alignment horizontal="center" vertical="center" wrapText="1"/>
    </xf>
    <xf numFmtId="1" fontId="21" fillId="33" borderId="12" xfId="0" applyNumberFormat="1" applyFont="1" applyFill="1" applyBorder="1" applyAlignment="1">
      <alignment horizontal="center"/>
    </xf>
    <xf numFmtId="0" fontId="22" fillId="33" borderId="10" xfId="0" applyFont="1" applyFill="1" applyBorder="1" applyAlignment="1">
      <alignment wrapText="1"/>
    </xf>
    <xf numFmtId="1" fontId="21" fillId="38" borderId="10" xfId="0" applyNumberFormat="1" applyFont="1" applyFill="1" applyBorder="1" applyAlignment="1">
      <alignment horizontal="center" vertical="center" wrapText="1"/>
    </xf>
    <xf numFmtId="188" fontId="21" fillId="38" borderId="10" xfId="0" applyNumberFormat="1" applyFont="1" applyFill="1" applyBorder="1" applyAlignment="1">
      <alignment horizontal="center" vertical="center" wrapText="1"/>
    </xf>
    <xf numFmtId="1" fontId="25" fillId="38" borderId="10" xfId="0" applyNumberFormat="1" applyFont="1" applyFill="1" applyBorder="1" applyAlignment="1">
      <alignment horizontal="center" vertical="center" wrapText="1"/>
    </xf>
    <xf numFmtId="188" fontId="25" fillId="38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17" fontId="27" fillId="0" borderId="0" xfId="0" applyNumberFormat="1" applyFont="1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26" fillId="0" borderId="0" xfId="0" applyFont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18" fillId="39" borderId="10" xfId="0" applyFont="1" applyFill="1" applyBorder="1" applyAlignment="1">
      <alignment horizontal="center" vertical="top" wrapText="1"/>
    </xf>
    <xf numFmtId="188" fontId="18" fillId="39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left" vertical="top"/>
    </xf>
    <xf numFmtId="0" fontId="29" fillId="0" borderId="10" xfId="0" applyFont="1" applyBorder="1" applyAlignment="1">
      <alignment horizontal="left" vertical="top" wrapText="1"/>
    </xf>
    <xf numFmtId="0" fontId="29" fillId="0" borderId="10" xfId="0" applyFont="1" applyFill="1" applyBorder="1" applyAlignment="1">
      <alignment horizontal="center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/>
    </xf>
    <xf numFmtId="188" fontId="30" fillId="33" borderId="10" xfId="0" applyNumberFormat="1" applyFont="1" applyFill="1" applyBorder="1" applyAlignment="1">
      <alignment horizontal="center" vertical="top" wrapText="1"/>
    </xf>
    <xf numFmtId="0" fontId="30" fillId="33" borderId="10" xfId="0" applyFont="1" applyFill="1" applyBorder="1" applyAlignment="1">
      <alignment horizontal="center" vertical="top"/>
    </xf>
    <xf numFmtId="0" fontId="31" fillId="0" borderId="0" xfId="0" applyFont="1" applyAlignment="1">
      <alignment horizontal="center"/>
    </xf>
    <xf numFmtId="0" fontId="29" fillId="0" borderId="10" xfId="0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vertical="top" wrapText="1"/>
    </xf>
    <xf numFmtId="0" fontId="29" fillId="0" borderId="10" xfId="0" applyFont="1" applyFill="1" applyBorder="1" applyAlignment="1">
      <alignment vertical="top"/>
    </xf>
    <xf numFmtId="0" fontId="31" fillId="0" borderId="0" xfId="0" applyFont="1" applyAlignment="1">
      <alignment/>
    </xf>
    <xf numFmtId="0" fontId="29" fillId="35" borderId="10" xfId="0" applyFont="1" applyFill="1" applyBorder="1" applyAlignment="1">
      <alignment horizontal="left" vertical="top" wrapText="1"/>
    </xf>
    <xf numFmtId="0" fontId="29" fillId="35" borderId="10" xfId="0" applyFont="1" applyFill="1" applyBorder="1" applyAlignment="1">
      <alignment vertical="top" wrapText="1"/>
    </xf>
    <xf numFmtId="188" fontId="29" fillId="0" borderId="10" xfId="0" applyNumberFormat="1" applyFont="1" applyBorder="1" applyAlignment="1">
      <alignment horizontal="center" vertical="top"/>
    </xf>
    <xf numFmtId="188" fontId="30" fillId="33" borderId="10" xfId="0" applyNumberFormat="1" applyFont="1" applyFill="1" applyBorder="1" applyAlignment="1">
      <alignment horizontal="center" vertical="top"/>
    </xf>
    <xf numFmtId="0" fontId="38" fillId="0" borderId="13" xfId="0" applyFont="1" applyFill="1" applyBorder="1" applyAlignment="1">
      <alignment horizontal="left" vertical="top" wrapText="1"/>
    </xf>
    <xf numFmtId="0" fontId="34" fillId="0" borderId="10" xfId="0" applyFont="1" applyBorder="1" applyAlignment="1">
      <alignment horizontal="center" vertical="top"/>
    </xf>
    <xf numFmtId="0" fontId="18" fillId="40" borderId="10" xfId="0" applyFont="1" applyFill="1" applyBorder="1" applyAlignment="1">
      <alignment horizontal="center" vertical="top" wrapText="1"/>
    </xf>
    <xf numFmtId="188" fontId="18" fillId="40" borderId="10" xfId="0" applyNumberFormat="1" applyFont="1" applyFill="1" applyBorder="1" applyAlignment="1">
      <alignment horizontal="center" vertical="top" wrapText="1"/>
    </xf>
    <xf numFmtId="0" fontId="14" fillId="36" borderId="10" xfId="0" applyFont="1" applyFill="1" applyBorder="1" applyAlignment="1">
      <alignment horizontal="center" vertical="top" wrapText="1"/>
    </xf>
    <xf numFmtId="1" fontId="29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24" fillId="0" borderId="14" xfId="0" applyFont="1" applyFill="1" applyBorder="1" applyAlignment="1">
      <alignment horizontal="left" vertical="center" wrapText="1"/>
    </xf>
    <xf numFmtId="1" fontId="24" fillId="0" borderId="14" xfId="0" applyNumberFormat="1" applyFont="1" applyFill="1" applyBorder="1" applyAlignment="1">
      <alignment horizontal="center" vertical="center" wrapText="1"/>
    </xf>
    <xf numFmtId="188" fontId="24" fillId="0" borderId="14" xfId="0" applyNumberFormat="1" applyFont="1" applyFill="1" applyBorder="1" applyAlignment="1">
      <alignment horizontal="center" vertical="center" wrapText="1"/>
    </xf>
    <xf numFmtId="1" fontId="22" fillId="0" borderId="14" xfId="0" applyNumberFormat="1" applyFont="1" applyFill="1" applyBorder="1" applyAlignment="1">
      <alignment horizontal="center" vertical="center" wrapText="1"/>
    </xf>
    <xf numFmtId="188" fontId="22" fillId="0" borderId="14" xfId="0" applyNumberFormat="1" applyFont="1" applyFill="1" applyBorder="1" applyAlignment="1">
      <alignment horizontal="center" vertical="center" wrapText="1"/>
    </xf>
    <xf numFmtId="188" fontId="6" fillId="33" borderId="11" xfId="0" applyNumberFormat="1" applyFont="1" applyFill="1" applyBorder="1" applyAlignment="1">
      <alignment horizontal="center" vertical="center" wrapText="1"/>
    </xf>
    <xf numFmtId="188" fontId="6" fillId="33" borderId="15" xfId="0" applyNumberFormat="1" applyFont="1" applyFill="1" applyBorder="1" applyAlignment="1">
      <alignment horizontal="center" vertical="center" wrapText="1"/>
    </xf>
    <xf numFmtId="188" fontId="6" fillId="33" borderId="14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/>
    </xf>
    <xf numFmtId="0" fontId="25" fillId="33" borderId="12" xfId="0" applyFont="1" applyFill="1" applyBorder="1" applyAlignment="1">
      <alignment/>
    </xf>
    <xf numFmtId="0" fontId="25" fillId="33" borderId="13" xfId="0" applyFont="1" applyFill="1" applyBorder="1" applyAlignment="1">
      <alignment horizontal="left"/>
    </xf>
    <xf numFmtId="0" fontId="25" fillId="33" borderId="12" xfId="0" applyFont="1" applyFill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 wrapText="1"/>
    </xf>
    <xf numFmtId="188" fontId="21" fillId="0" borderId="19" xfId="0" applyNumberFormat="1" applyFont="1" applyBorder="1" applyAlignment="1">
      <alignment horizontal="center" wrapText="1"/>
    </xf>
    <xf numFmtId="188" fontId="21" fillId="0" borderId="21" xfId="0" applyNumberFormat="1" applyFont="1" applyBorder="1" applyAlignment="1">
      <alignment horizontal="center" wrapText="1"/>
    </xf>
    <xf numFmtId="0" fontId="18" fillId="40" borderId="10" xfId="0" applyFont="1" applyFill="1" applyBorder="1" applyAlignment="1">
      <alignment vertical="top" wrapText="1"/>
    </xf>
    <xf numFmtId="0" fontId="28" fillId="40" borderId="10" xfId="0" applyFont="1" applyFill="1" applyBorder="1" applyAlignment="1">
      <alignment vertical="top" wrapText="1"/>
    </xf>
    <xf numFmtId="0" fontId="18" fillId="39" borderId="13" xfId="0" applyFont="1" applyFill="1" applyBorder="1" applyAlignment="1">
      <alignment horizontal="center" vertical="top" wrapText="1"/>
    </xf>
    <xf numFmtId="0" fontId="28" fillId="39" borderId="12" xfId="0" applyFont="1" applyFill="1" applyBorder="1" applyAlignment="1">
      <alignment horizontal="center" vertical="top" wrapText="1"/>
    </xf>
    <xf numFmtId="0" fontId="9" fillId="40" borderId="13" xfId="0" applyFont="1" applyFill="1" applyBorder="1" applyAlignment="1">
      <alignment horizontal="left" vertical="top" wrapText="1"/>
    </xf>
    <xf numFmtId="0" fontId="28" fillId="4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top" wrapText="1"/>
    </xf>
    <xf numFmtId="0" fontId="2" fillId="0" borderId="21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9" fillId="4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0" fillId="33" borderId="1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36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top" wrapText="1"/>
    </xf>
    <xf numFmtId="0" fontId="36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center" vertical="center" wrapText="1"/>
    </xf>
    <xf numFmtId="0" fontId="30" fillId="33" borderId="13" xfId="0" applyFont="1" applyFill="1" applyBorder="1" applyAlignment="1">
      <alignment horizontal="center" vertical="top" wrapText="1"/>
    </xf>
    <xf numFmtId="0" fontId="30" fillId="33" borderId="12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32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top" wrapText="1"/>
    </xf>
    <xf numFmtId="188" fontId="39" fillId="0" borderId="21" xfId="0" applyNumberFormat="1" applyFont="1" applyBorder="1" applyAlignment="1">
      <alignment horizontal="center" vertical="center" wrapText="1"/>
    </xf>
    <xf numFmtId="188" fontId="40" fillId="33" borderId="10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41" fillId="0" borderId="13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V28"/>
  <sheetViews>
    <sheetView tabSelected="1" zoomScalePageLayoutView="0" workbookViewId="0" topLeftCell="A1">
      <selection activeCell="X20" sqref="X20"/>
    </sheetView>
  </sheetViews>
  <sheetFormatPr defaultColWidth="9.140625" defaultRowHeight="12.75"/>
  <cols>
    <col min="1" max="1" width="4.57421875" style="0" customWidth="1"/>
    <col min="2" max="2" width="21.57421875" style="0" customWidth="1"/>
    <col min="3" max="3" width="7.57421875" style="0" customWidth="1"/>
    <col min="4" max="4" width="5.7109375" style="0" customWidth="1"/>
    <col min="5" max="5" width="5.57421875" style="0" customWidth="1"/>
    <col min="6" max="6" width="5.8515625" style="0" customWidth="1"/>
    <col min="7" max="7" width="5.28125" style="0" customWidth="1"/>
    <col min="8" max="8" width="6.7109375" style="0" customWidth="1"/>
    <col min="9" max="9" width="6.00390625" style="0" customWidth="1"/>
    <col min="10" max="20" width="6.28125" style="0" customWidth="1"/>
    <col min="21" max="22" width="7.28125" style="0" customWidth="1"/>
  </cols>
  <sheetData>
    <row r="1" spans="1:22" ht="28.5" customHeight="1">
      <c r="A1" s="204" t="s">
        <v>360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</row>
    <row r="2" spans="1:22" ht="13.5">
      <c r="A2" s="184" t="s">
        <v>77</v>
      </c>
      <c r="B2" s="187" t="s">
        <v>361</v>
      </c>
      <c r="C2" s="187" t="s">
        <v>1</v>
      </c>
      <c r="D2" s="190" t="s">
        <v>2</v>
      </c>
      <c r="E2" s="192"/>
      <c r="F2" s="192"/>
      <c r="G2" s="191"/>
      <c r="H2" s="187" t="s">
        <v>362</v>
      </c>
      <c r="I2" s="193" t="s">
        <v>4</v>
      </c>
      <c r="J2" s="194"/>
      <c r="K2" s="190" t="s">
        <v>7</v>
      </c>
      <c r="L2" s="192"/>
      <c r="M2" s="192"/>
      <c r="N2" s="191"/>
      <c r="O2" s="193" t="s">
        <v>6</v>
      </c>
      <c r="P2" s="194"/>
      <c r="Q2" s="190" t="s">
        <v>7</v>
      </c>
      <c r="R2" s="192"/>
      <c r="S2" s="192"/>
      <c r="T2" s="191"/>
      <c r="U2" s="193" t="s">
        <v>356</v>
      </c>
      <c r="V2" s="194"/>
    </row>
    <row r="3" spans="1:22" ht="13.5">
      <c r="A3" s="185"/>
      <c r="B3" s="188"/>
      <c r="C3" s="188"/>
      <c r="D3" s="190" t="s">
        <v>10</v>
      </c>
      <c r="E3" s="191"/>
      <c r="F3" s="190" t="s">
        <v>11</v>
      </c>
      <c r="G3" s="191"/>
      <c r="H3" s="188"/>
      <c r="I3" s="195"/>
      <c r="J3" s="196"/>
      <c r="K3" s="190" t="s">
        <v>10</v>
      </c>
      <c r="L3" s="191"/>
      <c r="M3" s="190" t="s">
        <v>11</v>
      </c>
      <c r="N3" s="191"/>
      <c r="O3" s="195"/>
      <c r="P3" s="196"/>
      <c r="Q3" s="190" t="s">
        <v>10</v>
      </c>
      <c r="R3" s="191"/>
      <c r="S3" s="190" t="s">
        <v>11</v>
      </c>
      <c r="T3" s="191"/>
      <c r="U3" s="195"/>
      <c r="V3" s="196"/>
    </row>
    <row r="4" spans="1:22" ht="27">
      <c r="A4" s="186"/>
      <c r="B4" s="189"/>
      <c r="C4" s="189"/>
      <c r="D4" s="61" t="s">
        <v>13</v>
      </c>
      <c r="E4" s="61" t="s">
        <v>14</v>
      </c>
      <c r="F4" s="61" t="s">
        <v>13</v>
      </c>
      <c r="G4" s="61" t="s">
        <v>14</v>
      </c>
      <c r="H4" s="189"/>
      <c r="I4" s="61" t="s">
        <v>13</v>
      </c>
      <c r="J4" s="61" t="s">
        <v>14</v>
      </c>
      <c r="K4" s="61" t="s">
        <v>13</v>
      </c>
      <c r="L4" s="61" t="s">
        <v>14</v>
      </c>
      <c r="M4" s="61" t="s">
        <v>13</v>
      </c>
      <c r="N4" s="61" t="s">
        <v>14</v>
      </c>
      <c r="O4" s="61" t="s">
        <v>13</v>
      </c>
      <c r="P4" s="61" t="s">
        <v>14</v>
      </c>
      <c r="Q4" s="61" t="s">
        <v>13</v>
      </c>
      <c r="R4" s="61" t="s">
        <v>14</v>
      </c>
      <c r="S4" s="61" t="s">
        <v>13</v>
      </c>
      <c r="T4" s="61" t="s">
        <v>14</v>
      </c>
      <c r="U4" s="61" t="s">
        <v>13</v>
      </c>
      <c r="V4" s="61" t="s">
        <v>14</v>
      </c>
    </row>
    <row r="5" spans="1:22" ht="16.5" customHeight="1">
      <c r="A5" s="78" t="s">
        <v>113</v>
      </c>
      <c r="B5" s="203" t="s">
        <v>136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</row>
    <row r="6" spans="1:22" ht="18" customHeight="1">
      <c r="A6" s="124" t="s">
        <v>137</v>
      </c>
      <c r="B6" s="125" t="s">
        <v>309</v>
      </c>
      <c r="C6" s="126">
        <v>596</v>
      </c>
      <c r="D6" s="126">
        <v>9</v>
      </c>
      <c r="E6" s="127">
        <v>1.5100671140939599</v>
      </c>
      <c r="F6" s="126">
        <v>12</v>
      </c>
      <c r="G6" s="127">
        <v>2.013422818791946</v>
      </c>
      <c r="H6" s="126">
        <v>575</v>
      </c>
      <c r="I6" s="126">
        <v>566</v>
      </c>
      <c r="J6" s="127">
        <v>98.43478260869564</v>
      </c>
      <c r="K6" s="126">
        <v>267</v>
      </c>
      <c r="L6" s="127">
        <v>47.17314487632509</v>
      </c>
      <c r="M6" s="126">
        <v>299</v>
      </c>
      <c r="N6" s="128">
        <v>52.82685512367491</v>
      </c>
      <c r="O6" s="126">
        <v>9</v>
      </c>
      <c r="P6" s="127">
        <v>1.565217391304348</v>
      </c>
      <c r="Q6" s="126">
        <v>6</v>
      </c>
      <c r="R6" s="127">
        <v>1.0434782608695654</v>
      </c>
      <c r="S6" s="126">
        <v>3</v>
      </c>
      <c r="T6" s="127">
        <v>0.5217391304347827</v>
      </c>
      <c r="U6" s="126">
        <v>169</v>
      </c>
      <c r="V6" s="127">
        <v>100</v>
      </c>
    </row>
    <row r="7" spans="1:22" ht="18" customHeight="1">
      <c r="A7" s="124" t="s">
        <v>138</v>
      </c>
      <c r="B7" s="125" t="s">
        <v>243</v>
      </c>
      <c r="C7" s="126">
        <v>46</v>
      </c>
      <c r="D7" s="126"/>
      <c r="E7" s="127"/>
      <c r="F7" s="126">
        <v>6</v>
      </c>
      <c r="G7" s="127">
        <v>13.043478260869565</v>
      </c>
      <c r="H7" s="126">
        <v>40</v>
      </c>
      <c r="I7" s="126">
        <v>40</v>
      </c>
      <c r="J7" s="127">
        <v>100</v>
      </c>
      <c r="K7" s="126">
        <v>4</v>
      </c>
      <c r="L7" s="127">
        <v>10</v>
      </c>
      <c r="M7" s="126">
        <v>36</v>
      </c>
      <c r="N7" s="128">
        <v>90</v>
      </c>
      <c r="O7" s="126"/>
      <c r="P7" s="127"/>
      <c r="Q7" s="126"/>
      <c r="R7" s="127"/>
      <c r="S7" s="126"/>
      <c r="T7" s="127"/>
      <c r="U7" s="126">
        <v>14</v>
      </c>
      <c r="V7" s="127">
        <v>100</v>
      </c>
    </row>
    <row r="8" spans="1:22" ht="18" customHeight="1">
      <c r="A8" s="124" t="s">
        <v>139</v>
      </c>
      <c r="B8" s="125" t="s">
        <v>310</v>
      </c>
      <c r="C8" s="126">
        <v>250</v>
      </c>
      <c r="D8" s="126"/>
      <c r="E8" s="127"/>
      <c r="F8" s="126">
        <v>8</v>
      </c>
      <c r="G8" s="127">
        <v>3.2</v>
      </c>
      <c r="H8" s="126">
        <v>242</v>
      </c>
      <c r="I8" s="126">
        <v>241</v>
      </c>
      <c r="J8" s="127">
        <v>99.58677685950413</v>
      </c>
      <c r="K8" s="126">
        <v>91</v>
      </c>
      <c r="L8" s="127">
        <v>37.75933609958506</v>
      </c>
      <c r="M8" s="126">
        <v>150</v>
      </c>
      <c r="N8" s="128">
        <v>62.24066390041494</v>
      </c>
      <c r="O8" s="126">
        <v>1</v>
      </c>
      <c r="P8" s="127">
        <v>0.4132231404958678</v>
      </c>
      <c r="Q8" s="126">
        <v>1</v>
      </c>
      <c r="R8" s="127">
        <v>0.4132231404958678</v>
      </c>
      <c r="S8" s="126"/>
      <c r="T8" s="127"/>
      <c r="U8" s="126">
        <v>54</v>
      </c>
      <c r="V8" s="127">
        <v>100</v>
      </c>
    </row>
    <row r="9" spans="1:22" ht="18" customHeight="1">
      <c r="A9" s="129" t="s">
        <v>140</v>
      </c>
      <c r="B9" s="125" t="s">
        <v>311</v>
      </c>
      <c r="C9" s="126">
        <v>47</v>
      </c>
      <c r="D9" s="126">
        <v>4</v>
      </c>
      <c r="E9" s="127">
        <v>8.51063829787234</v>
      </c>
      <c r="F9" s="126">
        <v>7</v>
      </c>
      <c r="G9" s="127">
        <v>14.893617021276595</v>
      </c>
      <c r="H9" s="126">
        <v>36</v>
      </c>
      <c r="I9" s="126">
        <v>35</v>
      </c>
      <c r="J9" s="127">
        <v>97.22222222222221</v>
      </c>
      <c r="K9" s="126">
        <v>7</v>
      </c>
      <c r="L9" s="127">
        <v>20</v>
      </c>
      <c r="M9" s="126">
        <v>28</v>
      </c>
      <c r="N9" s="128">
        <v>80</v>
      </c>
      <c r="O9" s="126">
        <v>1</v>
      </c>
      <c r="P9" s="127">
        <v>2.7777777777777777</v>
      </c>
      <c r="Q9" s="126">
        <v>1</v>
      </c>
      <c r="R9" s="127">
        <v>2.7777777777777777</v>
      </c>
      <c r="S9" s="126"/>
      <c r="T9" s="127"/>
      <c r="U9" s="126">
        <v>6</v>
      </c>
      <c r="V9" s="127">
        <v>100</v>
      </c>
    </row>
    <row r="10" spans="1:22" ht="18" customHeight="1">
      <c r="A10" s="129" t="s">
        <v>141</v>
      </c>
      <c r="B10" s="125" t="s">
        <v>312</v>
      </c>
      <c r="C10" s="126">
        <v>12</v>
      </c>
      <c r="D10" s="126"/>
      <c r="E10" s="127"/>
      <c r="F10" s="126">
        <v>1</v>
      </c>
      <c r="G10" s="127">
        <v>8.333333333333332</v>
      </c>
      <c r="H10" s="126">
        <v>11</v>
      </c>
      <c r="I10" s="126">
        <v>10</v>
      </c>
      <c r="J10" s="127">
        <v>90.9090909090909</v>
      </c>
      <c r="K10" s="126">
        <v>6</v>
      </c>
      <c r="L10" s="127">
        <v>60</v>
      </c>
      <c r="M10" s="126">
        <v>4</v>
      </c>
      <c r="N10" s="128">
        <v>40</v>
      </c>
      <c r="O10" s="126">
        <v>1</v>
      </c>
      <c r="P10" s="127">
        <v>9.090909090909092</v>
      </c>
      <c r="Q10" s="126">
        <v>1</v>
      </c>
      <c r="R10" s="127">
        <v>9.090909090909092</v>
      </c>
      <c r="S10" s="126"/>
      <c r="T10" s="127"/>
      <c r="U10" s="126">
        <v>3</v>
      </c>
      <c r="V10" s="127">
        <v>100</v>
      </c>
    </row>
    <row r="11" spans="1:22" ht="18" customHeight="1">
      <c r="A11" s="129" t="s">
        <v>256</v>
      </c>
      <c r="B11" s="130" t="s">
        <v>313</v>
      </c>
      <c r="C11" s="126">
        <v>36</v>
      </c>
      <c r="D11" s="126"/>
      <c r="E11" s="127"/>
      <c r="F11" s="126">
        <v>10</v>
      </c>
      <c r="G11" s="127">
        <v>27.77777777777778</v>
      </c>
      <c r="H11" s="126">
        <v>26</v>
      </c>
      <c r="I11" s="126">
        <v>25</v>
      </c>
      <c r="J11" s="127">
        <v>96.15384615384616</v>
      </c>
      <c r="K11" s="126">
        <v>4</v>
      </c>
      <c r="L11" s="127">
        <v>16</v>
      </c>
      <c r="M11" s="126">
        <v>21</v>
      </c>
      <c r="N11" s="128">
        <v>84</v>
      </c>
      <c r="O11" s="126">
        <v>1</v>
      </c>
      <c r="P11" s="127">
        <v>3.8461538461538463</v>
      </c>
      <c r="Q11" s="126">
        <v>1</v>
      </c>
      <c r="R11" s="127">
        <v>3.8461538461538463</v>
      </c>
      <c r="S11" s="126"/>
      <c r="T11" s="127"/>
      <c r="U11" s="126">
        <v>23</v>
      </c>
      <c r="V11" s="127">
        <v>100</v>
      </c>
    </row>
    <row r="12" spans="1:22" ht="16.5">
      <c r="A12" s="197" t="s">
        <v>142</v>
      </c>
      <c r="B12" s="198"/>
      <c r="C12" s="62">
        <v>987</v>
      </c>
      <c r="D12" s="62">
        <v>13</v>
      </c>
      <c r="E12" s="131">
        <v>1.3171225937183384</v>
      </c>
      <c r="F12" s="62">
        <v>44</v>
      </c>
      <c r="G12" s="131">
        <v>4.4579533941236065</v>
      </c>
      <c r="H12" s="62">
        <v>930</v>
      </c>
      <c r="I12" s="62">
        <v>917</v>
      </c>
      <c r="J12" s="131">
        <v>98.6021505376344</v>
      </c>
      <c r="K12" s="62">
        <v>379</v>
      </c>
      <c r="L12" s="132">
        <v>41.33042529989095</v>
      </c>
      <c r="M12" s="62">
        <v>538</v>
      </c>
      <c r="N12" s="133">
        <v>58.66957470010905</v>
      </c>
      <c r="O12" s="62">
        <v>13</v>
      </c>
      <c r="P12" s="133">
        <v>1.3978494623655915</v>
      </c>
      <c r="Q12" s="62">
        <v>10</v>
      </c>
      <c r="R12" s="131">
        <v>1.0752688172043012</v>
      </c>
      <c r="S12" s="62">
        <v>3</v>
      </c>
      <c r="T12" s="131">
        <v>0.3225806451612903</v>
      </c>
      <c r="U12" s="62">
        <v>269</v>
      </c>
      <c r="V12" s="131">
        <v>100</v>
      </c>
    </row>
    <row r="13" spans="1:22" ht="16.5">
      <c r="A13" s="78" t="s">
        <v>115</v>
      </c>
      <c r="B13" s="201" t="s">
        <v>143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</row>
    <row r="14" spans="1:22" s="100" customFormat="1" ht="20.25" customHeight="1">
      <c r="A14" s="124" t="s">
        <v>144</v>
      </c>
      <c r="B14" s="134" t="s">
        <v>311</v>
      </c>
      <c r="C14" s="135">
        <v>3218</v>
      </c>
      <c r="D14" s="135">
        <v>40</v>
      </c>
      <c r="E14" s="136">
        <v>1.2430080795525171</v>
      </c>
      <c r="F14" s="135">
        <v>152</v>
      </c>
      <c r="G14" s="136">
        <v>4.723430702299565</v>
      </c>
      <c r="H14" s="135">
        <v>3026</v>
      </c>
      <c r="I14" s="135">
        <v>2987</v>
      </c>
      <c r="J14" s="136">
        <v>98.7111698612029</v>
      </c>
      <c r="K14" s="135">
        <v>947</v>
      </c>
      <c r="L14" s="136">
        <v>31.70405088717777</v>
      </c>
      <c r="M14" s="135">
        <v>2040</v>
      </c>
      <c r="N14" s="136">
        <v>68.29594911282223</v>
      </c>
      <c r="O14" s="137">
        <v>39</v>
      </c>
      <c r="P14" s="136">
        <v>1.288830138797092</v>
      </c>
      <c r="Q14" s="135">
        <v>36</v>
      </c>
      <c r="R14" s="136">
        <v>1.1896893588896233</v>
      </c>
      <c r="S14" s="135">
        <v>3</v>
      </c>
      <c r="T14" s="136">
        <v>0.09914077990746861</v>
      </c>
      <c r="U14" s="135">
        <v>645</v>
      </c>
      <c r="V14" s="136">
        <v>100</v>
      </c>
    </row>
    <row r="15" spans="1:22" s="100" customFormat="1" ht="20.25" customHeight="1">
      <c r="A15" s="124" t="s">
        <v>145</v>
      </c>
      <c r="B15" s="134" t="s">
        <v>312</v>
      </c>
      <c r="C15" s="135">
        <v>2762</v>
      </c>
      <c r="D15" s="135">
        <v>33</v>
      </c>
      <c r="E15" s="136">
        <v>1.1947863866763215</v>
      </c>
      <c r="F15" s="135">
        <v>121</v>
      </c>
      <c r="G15" s="136">
        <v>4.3808834178131795</v>
      </c>
      <c r="H15" s="135">
        <v>2608</v>
      </c>
      <c r="I15" s="135">
        <v>2532</v>
      </c>
      <c r="J15" s="136">
        <v>97.08588957055214</v>
      </c>
      <c r="K15" s="135">
        <v>886</v>
      </c>
      <c r="L15" s="136">
        <v>34.99210110584518</v>
      </c>
      <c r="M15" s="135">
        <v>1646</v>
      </c>
      <c r="N15" s="136">
        <v>65.00789889415482</v>
      </c>
      <c r="O15" s="137">
        <v>76</v>
      </c>
      <c r="P15" s="136">
        <v>2.9141104294478524</v>
      </c>
      <c r="Q15" s="135">
        <v>72</v>
      </c>
      <c r="R15" s="136">
        <v>2.7607361963190185</v>
      </c>
      <c r="S15" s="135">
        <v>4</v>
      </c>
      <c r="T15" s="136">
        <v>0.15337423312883436</v>
      </c>
      <c r="U15" s="135">
        <v>594</v>
      </c>
      <c r="V15" s="136">
        <v>100</v>
      </c>
    </row>
    <row r="16" spans="1:22" s="100" customFormat="1" ht="20.25" customHeight="1">
      <c r="A16" s="124" t="s">
        <v>146</v>
      </c>
      <c r="B16" s="134" t="s">
        <v>313</v>
      </c>
      <c r="C16" s="135">
        <v>416</v>
      </c>
      <c r="D16" s="135">
        <v>3</v>
      </c>
      <c r="E16" s="136">
        <v>0.7211538461538461</v>
      </c>
      <c r="F16" s="135">
        <v>21</v>
      </c>
      <c r="G16" s="136">
        <v>5.048076923076923</v>
      </c>
      <c r="H16" s="135">
        <v>392</v>
      </c>
      <c r="I16" s="135">
        <v>391</v>
      </c>
      <c r="J16" s="136">
        <v>99.74489795918367</v>
      </c>
      <c r="K16" s="135">
        <v>130</v>
      </c>
      <c r="L16" s="136">
        <v>33.248081841432224</v>
      </c>
      <c r="M16" s="135">
        <v>261</v>
      </c>
      <c r="N16" s="136">
        <v>66.75191815856778</v>
      </c>
      <c r="O16" s="137">
        <v>1</v>
      </c>
      <c r="P16" s="136">
        <v>0.25510204081632654</v>
      </c>
      <c r="Q16" s="135">
        <v>1</v>
      </c>
      <c r="R16" s="136">
        <v>0.25510204081632654</v>
      </c>
      <c r="S16" s="135"/>
      <c r="T16" s="136"/>
      <c r="U16" s="135">
        <v>103</v>
      </c>
      <c r="V16" s="136">
        <v>100</v>
      </c>
    </row>
    <row r="17" spans="1:22" s="100" customFormat="1" ht="20.25" customHeight="1">
      <c r="A17" s="124" t="s">
        <v>147</v>
      </c>
      <c r="B17" s="125" t="s">
        <v>310</v>
      </c>
      <c r="C17" s="135">
        <v>4</v>
      </c>
      <c r="D17" s="135"/>
      <c r="E17" s="136"/>
      <c r="F17" s="135"/>
      <c r="G17" s="136"/>
      <c r="H17" s="135">
        <v>4</v>
      </c>
      <c r="I17" s="135">
        <v>4</v>
      </c>
      <c r="J17" s="136">
        <v>100</v>
      </c>
      <c r="K17" s="135"/>
      <c r="L17" s="136"/>
      <c r="M17" s="135">
        <v>4</v>
      </c>
      <c r="N17" s="136">
        <v>100</v>
      </c>
      <c r="O17" s="137"/>
      <c r="P17" s="136"/>
      <c r="Q17" s="135"/>
      <c r="R17" s="136"/>
      <c r="S17" s="135"/>
      <c r="T17" s="136"/>
      <c r="U17" s="135">
        <v>0</v>
      </c>
      <c r="V17" s="136"/>
    </row>
    <row r="18" spans="1:22" ht="16.5">
      <c r="A18" s="197" t="s">
        <v>148</v>
      </c>
      <c r="B18" s="198"/>
      <c r="C18" s="138">
        <v>6400</v>
      </c>
      <c r="D18" s="138">
        <v>76</v>
      </c>
      <c r="E18" s="131">
        <v>1.1875</v>
      </c>
      <c r="F18" s="138">
        <v>294</v>
      </c>
      <c r="G18" s="139">
        <v>4.59375</v>
      </c>
      <c r="H18" s="138">
        <v>6030</v>
      </c>
      <c r="I18" s="138">
        <v>5914</v>
      </c>
      <c r="J18" s="131">
        <v>98.07628524046434</v>
      </c>
      <c r="K18" s="138">
        <v>1963</v>
      </c>
      <c r="L18" s="131">
        <v>33.19242475481907</v>
      </c>
      <c r="M18" s="138">
        <v>3951</v>
      </c>
      <c r="N18" s="131">
        <v>66.80757524518093</v>
      </c>
      <c r="O18" s="138">
        <v>116</v>
      </c>
      <c r="P18" s="131">
        <v>1.9237147595356552</v>
      </c>
      <c r="Q18" s="138">
        <v>109</v>
      </c>
      <c r="R18" s="131">
        <v>1.8076285240464345</v>
      </c>
      <c r="S18" s="138">
        <v>7</v>
      </c>
      <c r="T18" s="131">
        <v>0.11608623548922056</v>
      </c>
      <c r="U18" s="138">
        <v>1342</v>
      </c>
      <c r="V18" s="131">
        <v>100</v>
      </c>
    </row>
    <row r="19" spans="1:22" ht="16.5">
      <c r="A19" s="197" t="s">
        <v>149</v>
      </c>
      <c r="B19" s="198"/>
      <c r="C19" s="140">
        <v>7387</v>
      </c>
      <c r="D19" s="140">
        <v>89</v>
      </c>
      <c r="E19" s="131">
        <v>1.2048192771084338</v>
      </c>
      <c r="F19" s="140">
        <v>338</v>
      </c>
      <c r="G19" s="139">
        <v>4.575605793962366</v>
      </c>
      <c r="H19" s="140">
        <v>6960</v>
      </c>
      <c r="I19" s="140">
        <v>6831</v>
      </c>
      <c r="J19" s="131">
        <v>98.14655172413794</v>
      </c>
      <c r="K19" s="140">
        <v>2342</v>
      </c>
      <c r="L19" s="131">
        <v>34.28487776313863</v>
      </c>
      <c r="M19" s="140">
        <v>4489</v>
      </c>
      <c r="N19" s="131">
        <v>65.71512223686136</v>
      </c>
      <c r="O19" s="140">
        <v>129</v>
      </c>
      <c r="P19" s="131">
        <v>1.853448275862069</v>
      </c>
      <c r="Q19" s="140">
        <v>119</v>
      </c>
      <c r="R19" s="131">
        <v>1.7097701149425288</v>
      </c>
      <c r="S19" s="140">
        <v>10</v>
      </c>
      <c r="T19" s="131">
        <v>0.14367816091954022</v>
      </c>
      <c r="U19" s="140">
        <v>1611</v>
      </c>
      <c r="V19" s="131">
        <v>100</v>
      </c>
    </row>
    <row r="20" spans="1:22" ht="16.5">
      <c r="A20" s="141" t="s">
        <v>150</v>
      </c>
      <c r="B20" s="202" t="s">
        <v>151</v>
      </c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</row>
    <row r="21" spans="1:22" s="100" customFormat="1" ht="16.5">
      <c r="A21" s="63" t="s">
        <v>152</v>
      </c>
      <c r="B21" s="179" t="s">
        <v>153</v>
      </c>
      <c r="C21" s="180">
        <v>387</v>
      </c>
      <c r="D21" s="180"/>
      <c r="E21" s="181"/>
      <c r="F21" s="180"/>
      <c r="G21" s="181"/>
      <c r="H21" s="180">
        <v>387</v>
      </c>
      <c r="I21" s="180">
        <v>387</v>
      </c>
      <c r="J21" s="181">
        <v>100</v>
      </c>
      <c r="K21" s="180">
        <v>176</v>
      </c>
      <c r="L21" s="181">
        <v>45.47803617571059</v>
      </c>
      <c r="M21" s="180">
        <v>211</v>
      </c>
      <c r="N21" s="181">
        <v>54.52196382428941</v>
      </c>
      <c r="O21" s="182"/>
      <c r="P21" s="183"/>
      <c r="Q21" s="182"/>
      <c r="R21" s="183"/>
      <c r="S21" s="182"/>
      <c r="T21" s="183"/>
      <c r="U21" s="182"/>
      <c r="V21" s="183"/>
    </row>
    <row r="22" spans="1:22" ht="16.5">
      <c r="A22" s="63" t="s">
        <v>154</v>
      </c>
      <c r="B22" s="79" t="s">
        <v>155</v>
      </c>
      <c r="C22" s="80">
        <v>25</v>
      </c>
      <c r="D22" s="80"/>
      <c r="E22" s="81"/>
      <c r="F22" s="80">
        <v>1</v>
      </c>
      <c r="G22" s="81">
        <v>4</v>
      </c>
      <c r="H22" s="80">
        <v>24</v>
      </c>
      <c r="I22" s="80">
        <v>23</v>
      </c>
      <c r="J22" s="81">
        <v>95.83333333333334</v>
      </c>
      <c r="K22" s="80">
        <v>14</v>
      </c>
      <c r="L22" s="81">
        <v>60.86956521739131</v>
      </c>
      <c r="M22" s="80">
        <v>9</v>
      </c>
      <c r="N22" s="81">
        <v>39.130434782608695</v>
      </c>
      <c r="O22" s="82">
        <v>1</v>
      </c>
      <c r="P22" s="83">
        <v>4.166666666666666</v>
      </c>
      <c r="Q22" s="82">
        <v>1</v>
      </c>
      <c r="R22" s="83">
        <v>4.166666666666666</v>
      </c>
      <c r="S22" s="82"/>
      <c r="T22" s="83"/>
      <c r="U22" s="82"/>
      <c r="V22" s="83"/>
    </row>
    <row r="23" spans="1:22" ht="19.5" customHeight="1">
      <c r="A23" s="63" t="s">
        <v>156</v>
      </c>
      <c r="B23" s="79" t="s">
        <v>157</v>
      </c>
      <c r="C23" s="80">
        <v>15</v>
      </c>
      <c r="D23" s="80"/>
      <c r="E23" s="81"/>
      <c r="F23" s="80"/>
      <c r="G23" s="81"/>
      <c r="H23" s="80">
        <v>15</v>
      </c>
      <c r="I23" s="80">
        <v>15</v>
      </c>
      <c r="J23" s="81">
        <v>100</v>
      </c>
      <c r="K23" s="80">
        <v>8</v>
      </c>
      <c r="L23" s="81">
        <v>53.333333333333336</v>
      </c>
      <c r="M23" s="80">
        <v>7</v>
      </c>
      <c r="N23" s="81">
        <v>46.666666666666664</v>
      </c>
      <c r="O23" s="82"/>
      <c r="P23" s="83"/>
      <c r="Q23" s="82"/>
      <c r="R23" s="83"/>
      <c r="S23" s="82"/>
      <c r="T23" s="83"/>
      <c r="U23" s="82"/>
      <c r="V23" s="83"/>
    </row>
    <row r="24" spans="1:22" ht="16.5">
      <c r="A24" s="63" t="s">
        <v>257</v>
      </c>
      <c r="B24" s="79" t="s">
        <v>158</v>
      </c>
      <c r="C24" s="80">
        <v>91</v>
      </c>
      <c r="D24" s="80"/>
      <c r="E24" s="81"/>
      <c r="F24" s="80">
        <v>3</v>
      </c>
      <c r="G24" s="81">
        <v>3.296703296703297</v>
      </c>
      <c r="H24" s="80">
        <v>88</v>
      </c>
      <c r="I24" s="80">
        <v>86</v>
      </c>
      <c r="J24" s="81">
        <v>97.72727272727273</v>
      </c>
      <c r="K24" s="80">
        <v>6</v>
      </c>
      <c r="L24" s="81">
        <v>6.976744186046512</v>
      </c>
      <c r="M24" s="80">
        <v>80</v>
      </c>
      <c r="N24" s="81">
        <v>93.02325581395348</v>
      </c>
      <c r="O24" s="82">
        <v>2</v>
      </c>
      <c r="P24" s="83">
        <v>2.272727272727273</v>
      </c>
      <c r="Q24" s="82"/>
      <c r="R24" s="83"/>
      <c r="S24" s="82">
        <v>2</v>
      </c>
      <c r="T24" s="83">
        <v>2.272727272727273</v>
      </c>
      <c r="U24" s="82"/>
      <c r="V24" s="83"/>
    </row>
    <row r="25" spans="1:22" ht="16.5">
      <c r="A25" s="63" t="s">
        <v>159</v>
      </c>
      <c r="B25" s="84" t="s">
        <v>160</v>
      </c>
      <c r="C25" s="80">
        <v>69</v>
      </c>
      <c r="D25" s="80"/>
      <c r="E25" s="81"/>
      <c r="F25" s="80">
        <v>8</v>
      </c>
      <c r="G25" s="81">
        <v>11.594202898550725</v>
      </c>
      <c r="H25" s="80">
        <v>61</v>
      </c>
      <c r="I25" s="80">
        <v>61</v>
      </c>
      <c r="J25" s="81">
        <v>100</v>
      </c>
      <c r="K25" s="80">
        <v>17</v>
      </c>
      <c r="L25" s="81">
        <v>27.86885245901639</v>
      </c>
      <c r="M25" s="80">
        <v>44</v>
      </c>
      <c r="N25" s="81">
        <v>72.1311475409836</v>
      </c>
      <c r="O25" s="82"/>
      <c r="P25" s="83"/>
      <c r="Q25" s="82"/>
      <c r="R25" s="83"/>
      <c r="S25" s="82"/>
      <c r="T25" s="83"/>
      <c r="U25" s="82"/>
      <c r="V25" s="83"/>
    </row>
    <row r="26" spans="1:22" ht="16.5" hidden="1">
      <c r="A26" s="63" t="s">
        <v>161</v>
      </c>
      <c r="B26" s="84" t="s">
        <v>363</v>
      </c>
      <c r="C26" s="80">
        <v>0</v>
      </c>
      <c r="D26" s="80"/>
      <c r="E26" s="81"/>
      <c r="F26" s="80">
        <v>0</v>
      </c>
      <c r="G26" s="81" t="e">
        <v>#DIV/0!</v>
      </c>
      <c r="H26" s="80">
        <v>0</v>
      </c>
      <c r="I26" s="80">
        <v>0</v>
      </c>
      <c r="J26" s="81" t="e">
        <v>#DIV/0!</v>
      </c>
      <c r="K26" s="80">
        <v>0</v>
      </c>
      <c r="L26" s="81" t="e">
        <v>#DIV/0!</v>
      </c>
      <c r="M26" s="80">
        <v>0</v>
      </c>
      <c r="N26" s="81" t="e">
        <v>#DIV/0!</v>
      </c>
      <c r="O26" s="82"/>
      <c r="P26" s="83"/>
      <c r="Q26" s="82"/>
      <c r="R26" s="83"/>
      <c r="S26" s="82"/>
      <c r="T26" s="83"/>
      <c r="U26" s="82"/>
      <c r="V26" s="83"/>
    </row>
    <row r="27" spans="1:22" ht="16.5" customHeight="1">
      <c r="A27" s="64" t="s">
        <v>364</v>
      </c>
      <c r="B27" s="85" t="s">
        <v>162</v>
      </c>
      <c r="C27" s="80">
        <v>10</v>
      </c>
      <c r="D27" s="80"/>
      <c r="E27" s="81"/>
      <c r="F27" s="80">
        <v>1</v>
      </c>
      <c r="G27" s="81">
        <v>10</v>
      </c>
      <c r="H27" s="80">
        <v>9</v>
      </c>
      <c r="I27" s="80">
        <v>9</v>
      </c>
      <c r="J27" s="81">
        <v>100</v>
      </c>
      <c r="K27" s="80">
        <v>6</v>
      </c>
      <c r="L27" s="81">
        <v>66.66666666666666</v>
      </c>
      <c r="M27" s="80">
        <v>3</v>
      </c>
      <c r="N27" s="81">
        <v>33.33333333333333</v>
      </c>
      <c r="O27" s="82"/>
      <c r="P27" s="83"/>
      <c r="Q27" s="82"/>
      <c r="R27" s="83"/>
      <c r="S27" s="82"/>
      <c r="T27" s="83"/>
      <c r="U27" s="82"/>
      <c r="V27" s="83"/>
    </row>
    <row r="28" spans="1:22" ht="16.5">
      <c r="A28" s="199" t="s">
        <v>111</v>
      </c>
      <c r="B28" s="200"/>
      <c r="C28" s="142">
        <v>597</v>
      </c>
      <c r="D28" s="142">
        <v>0</v>
      </c>
      <c r="E28" s="143">
        <v>0</v>
      </c>
      <c r="F28" s="142">
        <v>13</v>
      </c>
      <c r="G28" s="143">
        <v>2.1775544388609713</v>
      </c>
      <c r="H28" s="142">
        <v>584</v>
      </c>
      <c r="I28" s="142">
        <v>581</v>
      </c>
      <c r="J28" s="143">
        <v>99.48630136986301</v>
      </c>
      <c r="K28" s="142">
        <v>227</v>
      </c>
      <c r="L28" s="143">
        <v>39.070567986230635</v>
      </c>
      <c r="M28" s="142">
        <v>354</v>
      </c>
      <c r="N28" s="143">
        <v>60.92943201376936</v>
      </c>
      <c r="O28" s="144">
        <v>3</v>
      </c>
      <c r="P28" s="145">
        <v>0.5136986301369862</v>
      </c>
      <c r="Q28" s="144">
        <v>1</v>
      </c>
      <c r="R28" s="145">
        <v>0.17123287671232876</v>
      </c>
      <c r="S28" s="144">
        <v>2</v>
      </c>
      <c r="T28" s="145">
        <v>0.3424657534246575</v>
      </c>
      <c r="U28" s="144">
        <v>0</v>
      </c>
      <c r="V28" s="145">
        <v>0</v>
      </c>
    </row>
  </sheetData>
  <sheetProtection/>
  <mergeCells count="24">
    <mergeCell ref="A28:B28"/>
    <mergeCell ref="U2:V3"/>
    <mergeCell ref="B13:V13"/>
    <mergeCell ref="B20:V20"/>
    <mergeCell ref="B5:V5"/>
    <mergeCell ref="A1:V1"/>
    <mergeCell ref="M3:N3"/>
    <mergeCell ref="C2:C4"/>
    <mergeCell ref="H2:H4"/>
    <mergeCell ref="I2:J3"/>
    <mergeCell ref="A18:B18"/>
    <mergeCell ref="A12:B12"/>
    <mergeCell ref="A19:B19"/>
    <mergeCell ref="K3:L3"/>
    <mergeCell ref="D2:G2"/>
    <mergeCell ref="D3:E3"/>
    <mergeCell ref="F3:G3"/>
    <mergeCell ref="A2:A4"/>
    <mergeCell ref="B2:B4"/>
    <mergeCell ref="Q3:R3"/>
    <mergeCell ref="S3:T3"/>
    <mergeCell ref="K2:N2"/>
    <mergeCell ref="O2:P3"/>
    <mergeCell ref="Q2:T2"/>
  </mergeCells>
  <printOptions/>
  <pageMargins left="0.53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U146" sqref="U146"/>
    </sheetView>
  </sheetViews>
  <sheetFormatPr defaultColWidth="9.140625" defaultRowHeight="12.75"/>
  <cols>
    <col min="1" max="1" width="3.421875" style="146" customWidth="1"/>
    <col min="2" max="2" width="25.28125" style="146" customWidth="1"/>
    <col min="3" max="3" width="9.00390625" style="146" customWidth="1"/>
    <col min="4" max="4" width="6.57421875" style="146" customWidth="1"/>
    <col min="5" max="5" width="6.7109375" style="146" customWidth="1"/>
    <col min="6" max="6" width="10.28125" style="146" customWidth="1"/>
    <col min="7" max="7" width="6.57421875" style="146" customWidth="1"/>
    <col min="8" max="8" width="5.28125" style="146" customWidth="1"/>
    <col min="9" max="9" width="7.7109375" style="146" customWidth="1"/>
    <col min="10" max="10" width="5.7109375" style="146" customWidth="1"/>
    <col min="11" max="11" width="7.8515625" style="146" customWidth="1"/>
    <col min="12" max="12" width="5.28125" style="146" customWidth="1"/>
    <col min="13" max="13" width="5.57421875" style="146" customWidth="1"/>
    <col min="14" max="14" width="5.421875" style="146" customWidth="1"/>
    <col min="15" max="15" width="7.8515625" style="146" customWidth="1"/>
    <col min="16" max="16" width="4.7109375" style="146" customWidth="1"/>
    <col min="17" max="18" width="6.8515625" style="146" customWidth="1"/>
    <col min="19" max="16384" width="9.140625" style="146" customWidth="1"/>
  </cols>
  <sheetData>
    <row r="1" ht="6.75" customHeight="1">
      <c r="O1" s="147"/>
    </row>
    <row r="2" spans="1:20" ht="42.75" customHeight="1">
      <c r="A2" s="214" t="s">
        <v>378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123"/>
      <c r="T2" s="123"/>
    </row>
    <row r="3" spans="1:18" ht="36.75" customHeight="1">
      <c r="A3" s="218" t="s">
        <v>349</v>
      </c>
      <c r="B3" s="219"/>
      <c r="C3" s="218" t="s">
        <v>163</v>
      </c>
      <c r="D3" s="212" t="s">
        <v>2</v>
      </c>
      <c r="E3" s="212"/>
      <c r="F3" s="218" t="s">
        <v>3</v>
      </c>
      <c r="G3" s="218" t="s">
        <v>4</v>
      </c>
      <c r="H3" s="218"/>
      <c r="I3" s="212" t="s">
        <v>5</v>
      </c>
      <c r="J3" s="212"/>
      <c r="K3" s="212"/>
      <c r="L3" s="212"/>
      <c r="M3" s="212" t="s">
        <v>262</v>
      </c>
      <c r="N3" s="212"/>
      <c r="O3" s="212"/>
      <c r="P3" s="212"/>
      <c r="Q3" s="212" t="s">
        <v>8</v>
      </c>
      <c r="R3" s="212"/>
    </row>
    <row r="4" spans="1:18" ht="22.5">
      <c r="A4" s="219"/>
      <c r="B4" s="219"/>
      <c r="C4" s="220"/>
      <c r="D4" s="5" t="s">
        <v>12</v>
      </c>
      <c r="E4" s="5" t="s">
        <v>11</v>
      </c>
      <c r="F4" s="220"/>
      <c r="G4" s="216"/>
      <c r="H4" s="216"/>
      <c r="I4" s="213" t="s">
        <v>12</v>
      </c>
      <c r="J4" s="213"/>
      <c r="K4" s="213" t="s">
        <v>11</v>
      </c>
      <c r="L4" s="213"/>
      <c r="M4" s="213" t="s">
        <v>12</v>
      </c>
      <c r="N4" s="213"/>
      <c r="O4" s="213" t="s">
        <v>11</v>
      </c>
      <c r="P4" s="213"/>
      <c r="Q4" s="216"/>
      <c r="R4" s="216"/>
    </row>
    <row r="5" spans="1:18" ht="22.5">
      <c r="A5" s="219"/>
      <c r="B5" s="219"/>
      <c r="C5" s="220"/>
      <c r="D5" s="5" t="s">
        <v>15</v>
      </c>
      <c r="E5" s="5" t="s">
        <v>15</v>
      </c>
      <c r="F5" s="220"/>
      <c r="G5" s="6" t="s">
        <v>15</v>
      </c>
      <c r="H5" s="6" t="s">
        <v>14</v>
      </c>
      <c r="I5" s="120" t="s">
        <v>15</v>
      </c>
      <c r="J5" s="120" t="s">
        <v>14</v>
      </c>
      <c r="K5" s="120" t="s">
        <v>15</v>
      </c>
      <c r="L5" s="120" t="s">
        <v>14</v>
      </c>
      <c r="M5" s="120" t="s">
        <v>15</v>
      </c>
      <c r="N5" s="120" t="s">
        <v>14</v>
      </c>
      <c r="O5" s="120" t="s">
        <v>15</v>
      </c>
      <c r="P5" s="120" t="s">
        <v>14</v>
      </c>
      <c r="Q5" s="5" t="s">
        <v>15</v>
      </c>
      <c r="R5" s="6" t="s">
        <v>14</v>
      </c>
    </row>
    <row r="6" spans="1:18" ht="9.75" customHeight="1">
      <c r="A6" s="177"/>
      <c r="B6" s="177"/>
      <c r="C6" s="121"/>
      <c r="D6" s="5"/>
      <c r="E6" s="5"/>
      <c r="F6" s="121"/>
      <c r="G6" s="6"/>
      <c r="H6" s="6"/>
      <c r="I6" s="120"/>
      <c r="J6" s="120"/>
      <c r="K6" s="120"/>
      <c r="L6" s="120"/>
      <c r="M6" s="120"/>
      <c r="N6" s="120"/>
      <c r="O6" s="120"/>
      <c r="P6" s="120"/>
      <c r="Q6" s="5"/>
      <c r="R6" s="6"/>
    </row>
    <row r="7" spans="1:18" s="149" customFormat="1" ht="36">
      <c r="A7" s="32">
        <v>1</v>
      </c>
      <c r="B7" s="148" t="s">
        <v>164</v>
      </c>
      <c r="C7" s="175">
        <f>SUM(D7:F7)</f>
        <v>6</v>
      </c>
      <c r="D7" s="175"/>
      <c r="E7" s="175"/>
      <c r="F7" s="175">
        <f aca="true" t="shared" si="0" ref="F7:F70">SUM(G7+M7+O7)</f>
        <v>6</v>
      </c>
      <c r="G7" s="32">
        <f>SUM(I7+K7)</f>
        <v>6</v>
      </c>
      <c r="H7" s="33"/>
      <c r="I7" s="32">
        <v>2</v>
      </c>
      <c r="J7" s="33"/>
      <c r="K7" s="32">
        <v>4</v>
      </c>
      <c r="L7" s="33"/>
      <c r="M7" s="32"/>
      <c r="N7" s="33"/>
      <c r="O7" s="32"/>
      <c r="P7" s="33"/>
      <c r="Q7" s="32">
        <v>1</v>
      </c>
      <c r="R7" s="32"/>
    </row>
    <row r="8" spans="1:18" s="149" customFormat="1" ht="36">
      <c r="A8" s="32">
        <v>2</v>
      </c>
      <c r="B8" s="148" t="s">
        <v>165</v>
      </c>
      <c r="C8" s="175">
        <f aca="true" t="shared" si="1" ref="C8:C71">SUM(D8:F8)</f>
        <v>7</v>
      </c>
      <c r="D8" s="175">
        <v>1</v>
      </c>
      <c r="E8" s="175"/>
      <c r="F8" s="175">
        <f t="shared" si="0"/>
        <v>6</v>
      </c>
      <c r="G8" s="32">
        <f>SUM(I8+K8)</f>
        <v>6</v>
      </c>
      <c r="H8" s="33"/>
      <c r="I8" s="32">
        <v>3</v>
      </c>
      <c r="J8" s="33"/>
      <c r="K8" s="32">
        <v>3</v>
      </c>
      <c r="L8" s="33"/>
      <c r="M8" s="32"/>
      <c r="N8" s="33"/>
      <c r="O8" s="32"/>
      <c r="P8" s="33"/>
      <c r="Q8" s="32">
        <v>0</v>
      </c>
      <c r="R8" s="32"/>
    </row>
    <row r="9" spans="1:18" s="149" customFormat="1" ht="36">
      <c r="A9" s="32">
        <v>3</v>
      </c>
      <c r="B9" s="148" t="s">
        <v>166</v>
      </c>
      <c r="C9" s="175">
        <f t="shared" si="1"/>
        <v>8</v>
      </c>
      <c r="D9" s="175"/>
      <c r="E9" s="175"/>
      <c r="F9" s="175">
        <f t="shared" si="0"/>
        <v>8</v>
      </c>
      <c r="G9" s="32">
        <f>SUM(I9+K9)</f>
        <v>8</v>
      </c>
      <c r="H9" s="33"/>
      <c r="I9" s="32">
        <v>1</v>
      </c>
      <c r="J9" s="33"/>
      <c r="K9" s="32">
        <v>7</v>
      </c>
      <c r="L9" s="33"/>
      <c r="M9" s="32"/>
      <c r="N9" s="33"/>
      <c r="O9" s="32"/>
      <c r="P9" s="33"/>
      <c r="Q9" s="32">
        <v>1</v>
      </c>
      <c r="R9" s="32"/>
    </row>
    <row r="10" spans="1:18" s="149" customFormat="1" ht="24">
      <c r="A10" s="32">
        <v>4</v>
      </c>
      <c r="B10" s="148" t="s">
        <v>167</v>
      </c>
      <c r="C10" s="175">
        <f t="shared" si="1"/>
        <v>8</v>
      </c>
      <c r="D10" s="175"/>
      <c r="E10" s="175"/>
      <c r="F10" s="175">
        <f t="shared" si="0"/>
        <v>8</v>
      </c>
      <c r="G10" s="32">
        <f aca="true" t="shared" si="2" ref="G10:G71">SUM(I10+K10)</f>
        <v>8</v>
      </c>
      <c r="H10" s="33"/>
      <c r="I10" s="32">
        <v>4</v>
      </c>
      <c r="J10" s="33"/>
      <c r="K10" s="32">
        <v>4</v>
      </c>
      <c r="L10" s="33"/>
      <c r="M10" s="32"/>
      <c r="N10" s="33"/>
      <c r="O10" s="32"/>
      <c r="P10" s="33"/>
      <c r="Q10" s="32">
        <v>7</v>
      </c>
      <c r="R10" s="32"/>
    </row>
    <row r="11" spans="1:18" s="149" customFormat="1" ht="24">
      <c r="A11" s="32">
        <v>5</v>
      </c>
      <c r="B11" s="148" t="s">
        <v>168</v>
      </c>
      <c r="C11" s="175">
        <f t="shared" si="1"/>
        <v>12</v>
      </c>
      <c r="D11" s="175"/>
      <c r="E11" s="175"/>
      <c r="F11" s="175">
        <f t="shared" si="0"/>
        <v>12</v>
      </c>
      <c r="G11" s="32">
        <f t="shared" si="2"/>
        <v>12</v>
      </c>
      <c r="H11" s="33"/>
      <c r="I11" s="32">
        <v>5</v>
      </c>
      <c r="J11" s="33"/>
      <c r="K11" s="32">
        <v>7</v>
      </c>
      <c r="L11" s="33"/>
      <c r="M11" s="32"/>
      <c r="N11" s="33"/>
      <c r="O11" s="32"/>
      <c r="P11" s="33"/>
      <c r="Q11" s="32">
        <v>0</v>
      </c>
      <c r="R11" s="32"/>
    </row>
    <row r="12" spans="1:18" s="149" customFormat="1" ht="36">
      <c r="A12" s="32">
        <v>6</v>
      </c>
      <c r="B12" s="148" t="s">
        <v>169</v>
      </c>
      <c r="C12" s="175">
        <f t="shared" si="1"/>
        <v>6</v>
      </c>
      <c r="D12" s="175"/>
      <c r="E12" s="175"/>
      <c r="F12" s="175">
        <f t="shared" si="0"/>
        <v>6</v>
      </c>
      <c r="G12" s="32">
        <f t="shared" si="2"/>
        <v>6</v>
      </c>
      <c r="H12" s="33"/>
      <c r="I12" s="32">
        <v>5</v>
      </c>
      <c r="J12" s="33"/>
      <c r="K12" s="32">
        <v>1</v>
      </c>
      <c r="L12" s="33"/>
      <c r="M12" s="32"/>
      <c r="N12" s="33"/>
      <c r="O12" s="32"/>
      <c r="P12" s="33"/>
      <c r="Q12" s="32">
        <v>0</v>
      </c>
      <c r="R12" s="32"/>
    </row>
    <row r="13" spans="1:18" s="149" customFormat="1" ht="24">
      <c r="A13" s="32">
        <v>7</v>
      </c>
      <c r="B13" s="148" t="s">
        <v>170</v>
      </c>
      <c r="C13" s="175">
        <f t="shared" si="1"/>
        <v>5</v>
      </c>
      <c r="D13" s="175"/>
      <c r="E13" s="175"/>
      <c r="F13" s="175">
        <f t="shared" si="0"/>
        <v>5</v>
      </c>
      <c r="G13" s="32">
        <f t="shared" si="2"/>
        <v>4</v>
      </c>
      <c r="H13" s="33"/>
      <c r="I13" s="32">
        <v>2</v>
      </c>
      <c r="J13" s="33"/>
      <c r="K13" s="32">
        <v>2</v>
      </c>
      <c r="L13" s="33"/>
      <c r="M13" s="32"/>
      <c r="N13" s="33"/>
      <c r="O13" s="32">
        <v>1</v>
      </c>
      <c r="P13" s="33"/>
      <c r="Q13" s="32">
        <v>9</v>
      </c>
      <c r="R13" s="32"/>
    </row>
    <row r="14" spans="1:18" s="149" customFormat="1" ht="36">
      <c r="A14" s="32">
        <v>8</v>
      </c>
      <c r="B14" s="148" t="s">
        <v>171</v>
      </c>
      <c r="C14" s="175">
        <f t="shared" si="1"/>
        <v>4</v>
      </c>
      <c r="D14" s="175"/>
      <c r="E14" s="175"/>
      <c r="F14" s="175">
        <f t="shared" si="0"/>
        <v>4</v>
      </c>
      <c r="G14" s="32">
        <f t="shared" si="2"/>
        <v>4</v>
      </c>
      <c r="H14" s="33"/>
      <c r="I14" s="32">
        <v>1</v>
      </c>
      <c r="J14" s="33"/>
      <c r="K14" s="32">
        <v>3</v>
      </c>
      <c r="L14" s="33"/>
      <c r="M14" s="32"/>
      <c r="N14" s="33"/>
      <c r="O14" s="32"/>
      <c r="P14" s="33"/>
      <c r="Q14" s="32">
        <v>0</v>
      </c>
      <c r="R14" s="32"/>
    </row>
    <row r="15" spans="1:18" s="149" customFormat="1" ht="36">
      <c r="A15" s="32">
        <v>9</v>
      </c>
      <c r="B15" s="148" t="s">
        <v>172</v>
      </c>
      <c r="C15" s="175">
        <f t="shared" si="1"/>
        <v>4</v>
      </c>
      <c r="D15" s="175"/>
      <c r="E15" s="175"/>
      <c r="F15" s="175">
        <f t="shared" si="0"/>
        <v>4</v>
      </c>
      <c r="G15" s="32">
        <f t="shared" si="2"/>
        <v>4</v>
      </c>
      <c r="H15" s="33"/>
      <c r="I15" s="32">
        <v>1</v>
      </c>
      <c r="J15" s="33"/>
      <c r="K15" s="32">
        <v>3</v>
      </c>
      <c r="L15" s="33"/>
      <c r="M15" s="32"/>
      <c r="N15" s="33"/>
      <c r="O15" s="32"/>
      <c r="P15" s="33"/>
      <c r="Q15" s="32">
        <v>0</v>
      </c>
      <c r="R15" s="32"/>
    </row>
    <row r="16" spans="1:18" s="149" customFormat="1" ht="36">
      <c r="A16" s="32">
        <v>10</v>
      </c>
      <c r="B16" s="148" t="s">
        <v>173</v>
      </c>
      <c r="C16" s="175">
        <f t="shared" si="1"/>
        <v>13</v>
      </c>
      <c r="D16" s="175"/>
      <c r="E16" s="175"/>
      <c r="F16" s="175">
        <f t="shared" si="0"/>
        <v>13</v>
      </c>
      <c r="G16" s="32">
        <f t="shared" si="2"/>
        <v>13</v>
      </c>
      <c r="H16" s="33"/>
      <c r="I16" s="32">
        <v>1</v>
      </c>
      <c r="J16" s="33"/>
      <c r="K16" s="32">
        <v>12</v>
      </c>
      <c r="L16" s="33"/>
      <c r="M16" s="32"/>
      <c r="N16" s="33"/>
      <c r="O16" s="32"/>
      <c r="P16" s="33"/>
      <c r="Q16" s="32">
        <v>3</v>
      </c>
      <c r="R16" s="32"/>
    </row>
    <row r="17" spans="1:18" s="149" customFormat="1" ht="24">
      <c r="A17" s="32">
        <v>11</v>
      </c>
      <c r="B17" s="148" t="s">
        <v>174</v>
      </c>
      <c r="C17" s="175">
        <f t="shared" si="1"/>
        <v>28</v>
      </c>
      <c r="D17" s="175">
        <v>2</v>
      </c>
      <c r="E17" s="175"/>
      <c r="F17" s="175">
        <f t="shared" si="0"/>
        <v>26</v>
      </c>
      <c r="G17" s="32">
        <f t="shared" si="2"/>
        <v>26</v>
      </c>
      <c r="H17" s="33"/>
      <c r="I17" s="32">
        <v>12</v>
      </c>
      <c r="J17" s="33"/>
      <c r="K17" s="32">
        <v>14</v>
      </c>
      <c r="L17" s="33"/>
      <c r="M17" s="32"/>
      <c r="N17" s="33"/>
      <c r="O17" s="32"/>
      <c r="P17" s="33"/>
      <c r="Q17" s="32">
        <v>10</v>
      </c>
      <c r="R17" s="32"/>
    </row>
    <row r="18" spans="1:18" s="149" customFormat="1" ht="24">
      <c r="A18" s="32">
        <v>12</v>
      </c>
      <c r="B18" s="148" t="s">
        <v>175</v>
      </c>
      <c r="C18" s="175">
        <f t="shared" si="1"/>
        <v>2</v>
      </c>
      <c r="D18" s="175"/>
      <c r="E18" s="175"/>
      <c r="F18" s="175">
        <f t="shared" si="0"/>
        <v>2</v>
      </c>
      <c r="G18" s="32">
        <f t="shared" si="2"/>
        <v>2</v>
      </c>
      <c r="H18" s="33"/>
      <c r="I18" s="32">
        <v>1</v>
      </c>
      <c r="J18" s="33"/>
      <c r="K18" s="32">
        <v>1</v>
      </c>
      <c r="L18" s="33"/>
      <c r="M18" s="32"/>
      <c r="N18" s="33"/>
      <c r="O18" s="32"/>
      <c r="P18" s="33"/>
      <c r="Q18" s="32">
        <v>6</v>
      </c>
      <c r="R18" s="32"/>
    </row>
    <row r="19" spans="1:18" s="149" customFormat="1" ht="36">
      <c r="A19" s="32">
        <v>13</v>
      </c>
      <c r="B19" s="148" t="s">
        <v>176</v>
      </c>
      <c r="C19" s="175">
        <f t="shared" si="1"/>
        <v>10</v>
      </c>
      <c r="D19" s="175"/>
      <c r="E19" s="175"/>
      <c r="F19" s="175">
        <f t="shared" si="0"/>
        <v>10</v>
      </c>
      <c r="G19" s="32">
        <f t="shared" si="2"/>
        <v>10</v>
      </c>
      <c r="H19" s="33"/>
      <c r="I19" s="32">
        <v>5</v>
      </c>
      <c r="J19" s="33"/>
      <c r="K19" s="32">
        <v>5</v>
      </c>
      <c r="L19" s="33"/>
      <c r="M19" s="32"/>
      <c r="N19" s="33"/>
      <c r="O19" s="32"/>
      <c r="P19" s="33"/>
      <c r="Q19" s="32">
        <v>6</v>
      </c>
      <c r="R19" s="32"/>
    </row>
    <row r="20" spans="1:18" s="149" customFormat="1" ht="24">
      <c r="A20" s="32">
        <v>14</v>
      </c>
      <c r="B20" s="148" t="s">
        <v>177</v>
      </c>
      <c r="C20" s="175">
        <f t="shared" si="1"/>
        <v>11</v>
      </c>
      <c r="D20" s="175">
        <v>1</v>
      </c>
      <c r="E20" s="175">
        <v>1</v>
      </c>
      <c r="F20" s="175">
        <f t="shared" si="0"/>
        <v>9</v>
      </c>
      <c r="G20" s="32">
        <f t="shared" si="2"/>
        <v>9</v>
      </c>
      <c r="H20" s="33"/>
      <c r="I20" s="32">
        <v>5</v>
      </c>
      <c r="J20" s="33"/>
      <c r="K20" s="32">
        <v>4</v>
      </c>
      <c r="L20" s="33"/>
      <c r="M20" s="32"/>
      <c r="N20" s="33"/>
      <c r="O20" s="32"/>
      <c r="P20" s="33"/>
      <c r="Q20" s="32">
        <v>0</v>
      </c>
      <c r="R20" s="32"/>
    </row>
    <row r="21" spans="1:18" s="149" customFormat="1" ht="36">
      <c r="A21" s="32">
        <v>15</v>
      </c>
      <c r="B21" s="148" t="s">
        <v>178</v>
      </c>
      <c r="C21" s="175">
        <f t="shared" si="1"/>
        <v>6</v>
      </c>
      <c r="D21" s="175"/>
      <c r="E21" s="175"/>
      <c r="F21" s="175">
        <f t="shared" si="0"/>
        <v>6</v>
      </c>
      <c r="G21" s="32">
        <f t="shared" si="2"/>
        <v>6</v>
      </c>
      <c r="H21" s="33"/>
      <c r="I21" s="32">
        <v>3</v>
      </c>
      <c r="J21" s="33"/>
      <c r="K21" s="32">
        <v>3</v>
      </c>
      <c r="L21" s="33"/>
      <c r="M21" s="32"/>
      <c r="N21" s="33"/>
      <c r="O21" s="32"/>
      <c r="P21" s="33"/>
      <c r="Q21" s="32">
        <v>4</v>
      </c>
      <c r="R21" s="32"/>
    </row>
    <row r="22" spans="1:18" s="149" customFormat="1" ht="24">
      <c r="A22" s="32">
        <v>16</v>
      </c>
      <c r="B22" s="148" t="s">
        <v>179</v>
      </c>
      <c r="C22" s="175">
        <f t="shared" si="1"/>
        <v>27</v>
      </c>
      <c r="D22" s="175"/>
      <c r="E22" s="175">
        <v>1</v>
      </c>
      <c r="F22" s="175">
        <f t="shared" si="0"/>
        <v>26</v>
      </c>
      <c r="G22" s="32">
        <f t="shared" si="2"/>
        <v>25</v>
      </c>
      <c r="H22" s="33"/>
      <c r="I22" s="32">
        <v>7</v>
      </c>
      <c r="J22" s="33"/>
      <c r="K22" s="32">
        <v>18</v>
      </c>
      <c r="L22" s="33"/>
      <c r="M22" s="32">
        <v>1</v>
      </c>
      <c r="N22" s="33"/>
      <c r="O22" s="32"/>
      <c r="P22" s="33"/>
      <c r="Q22" s="32">
        <v>9</v>
      </c>
      <c r="R22" s="32"/>
    </row>
    <row r="23" spans="1:18" s="149" customFormat="1" ht="36">
      <c r="A23" s="32">
        <v>17</v>
      </c>
      <c r="B23" s="148" t="s">
        <v>180</v>
      </c>
      <c r="C23" s="175">
        <f t="shared" si="1"/>
        <v>14</v>
      </c>
      <c r="D23" s="175"/>
      <c r="E23" s="175">
        <v>2</v>
      </c>
      <c r="F23" s="175">
        <f t="shared" si="0"/>
        <v>12</v>
      </c>
      <c r="G23" s="32">
        <f t="shared" si="2"/>
        <v>11</v>
      </c>
      <c r="H23" s="33"/>
      <c r="I23" s="32">
        <v>7</v>
      </c>
      <c r="J23" s="33"/>
      <c r="K23" s="32">
        <v>4</v>
      </c>
      <c r="L23" s="33"/>
      <c r="M23" s="32"/>
      <c r="N23" s="33"/>
      <c r="O23" s="32">
        <v>1</v>
      </c>
      <c r="P23" s="33"/>
      <c r="Q23" s="32">
        <v>3</v>
      </c>
      <c r="R23" s="32"/>
    </row>
    <row r="24" spans="1:18" s="149" customFormat="1" ht="24">
      <c r="A24" s="32">
        <v>18</v>
      </c>
      <c r="B24" s="148" t="s">
        <v>181</v>
      </c>
      <c r="C24" s="175">
        <f t="shared" si="1"/>
        <v>19</v>
      </c>
      <c r="D24" s="175"/>
      <c r="E24" s="175"/>
      <c r="F24" s="175">
        <f t="shared" si="0"/>
        <v>19</v>
      </c>
      <c r="G24" s="32">
        <f t="shared" si="2"/>
        <v>18</v>
      </c>
      <c r="H24" s="33"/>
      <c r="I24" s="32">
        <v>13</v>
      </c>
      <c r="J24" s="33"/>
      <c r="K24" s="32">
        <v>5</v>
      </c>
      <c r="L24" s="33"/>
      <c r="M24" s="32">
        <v>1</v>
      </c>
      <c r="N24" s="33"/>
      <c r="O24" s="32"/>
      <c r="P24" s="33"/>
      <c r="Q24" s="32">
        <v>5</v>
      </c>
      <c r="R24" s="32"/>
    </row>
    <row r="25" spans="1:18" s="149" customFormat="1" ht="26.25" customHeight="1">
      <c r="A25" s="32">
        <v>19</v>
      </c>
      <c r="B25" s="148" t="s">
        <v>182</v>
      </c>
      <c r="C25" s="175">
        <f t="shared" si="1"/>
        <v>14</v>
      </c>
      <c r="D25" s="175">
        <v>1</v>
      </c>
      <c r="E25" s="175"/>
      <c r="F25" s="175">
        <f t="shared" si="0"/>
        <v>13</v>
      </c>
      <c r="G25" s="32">
        <f t="shared" si="2"/>
        <v>12</v>
      </c>
      <c r="H25" s="33"/>
      <c r="I25" s="32">
        <v>8</v>
      </c>
      <c r="J25" s="33"/>
      <c r="K25" s="32">
        <v>4</v>
      </c>
      <c r="L25" s="33"/>
      <c r="M25" s="32"/>
      <c r="N25" s="33"/>
      <c r="O25" s="32">
        <v>1</v>
      </c>
      <c r="P25" s="33"/>
      <c r="Q25" s="32">
        <v>4</v>
      </c>
      <c r="R25" s="32"/>
    </row>
    <row r="26" spans="1:18" s="149" customFormat="1" ht="24">
      <c r="A26" s="32">
        <v>20</v>
      </c>
      <c r="B26" s="148" t="s">
        <v>183</v>
      </c>
      <c r="C26" s="175">
        <f t="shared" si="1"/>
        <v>10</v>
      </c>
      <c r="D26" s="175">
        <v>1</v>
      </c>
      <c r="E26" s="175"/>
      <c r="F26" s="175">
        <f t="shared" si="0"/>
        <v>9</v>
      </c>
      <c r="G26" s="32">
        <f t="shared" si="2"/>
        <v>9</v>
      </c>
      <c r="H26" s="33"/>
      <c r="I26" s="32">
        <v>4</v>
      </c>
      <c r="J26" s="33"/>
      <c r="K26" s="32">
        <v>5</v>
      </c>
      <c r="L26" s="33"/>
      <c r="M26" s="32"/>
      <c r="N26" s="33"/>
      <c r="O26" s="32"/>
      <c r="P26" s="33"/>
      <c r="Q26" s="32">
        <v>1</v>
      </c>
      <c r="R26" s="32"/>
    </row>
    <row r="27" spans="1:18" s="149" customFormat="1" ht="36">
      <c r="A27" s="32">
        <v>21</v>
      </c>
      <c r="B27" s="148" t="s">
        <v>184</v>
      </c>
      <c r="C27" s="175">
        <f t="shared" si="1"/>
        <v>19</v>
      </c>
      <c r="D27" s="175"/>
      <c r="E27" s="175">
        <v>1</v>
      </c>
      <c r="F27" s="175">
        <f t="shared" si="0"/>
        <v>18</v>
      </c>
      <c r="G27" s="32">
        <f t="shared" si="2"/>
        <v>18</v>
      </c>
      <c r="H27" s="33"/>
      <c r="I27" s="32">
        <v>7</v>
      </c>
      <c r="J27" s="33"/>
      <c r="K27" s="32">
        <v>11</v>
      </c>
      <c r="L27" s="33"/>
      <c r="M27" s="32"/>
      <c r="N27" s="33"/>
      <c r="O27" s="32"/>
      <c r="P27" s="33"/>
      <c r="Q27" s="32">
        <v>0</v>
      </c>
      <c r="R27" s="32"/>
    </row>
    <row r="28" spans="1:18" s="149" customFormat="1" ht="24">
      <c r="A28" s="32">
        <v>22</v>
      </c>
      <c r="B28" s="148" t="s">
        <v>185</v>
      </c>
      <c r="C28" s="175">
        <f t="shared" si="1"/>
        <v>9</v>
      </c>
      <c r="D28" s="175"/>
      <c r="E28" s="175"/>
      <c r="F28" s="175">
        <f t="shared" si="0"/>
        <v>9</v>
      </c>
      <c r="G28" s="32">
        <f t="shared" si="2"/>
        <v>9</v>
      </c>
      <c r="H28" s="33"/>
      <c r="I28" s="32">
        <v>6</v>
      </c>
      <c r="J28" s="33"/>
      <c r="K28" s="32">
        <v>3</v>
      </c>
      <c r="L28" s="33"/>
      <c r="M28" s="32"/>
      <c r="N28" s="33"/>
      <c r="O28" s="32"/>
      <c r="P28" s="33"/>
      <c r="Q28" s="32">
        <v>1</v>
      </c>
      <c r="R28" s="32"/>
    </row>
    <row r="29" spans="1:18" s="149" customFormat="1" ht="24">
      <c r="A29" s="32">
        <v>23</v>
      </c>
      <c r="B29" s="148" t="s">
        <v>186</v>
      </c>
      <c r="C29" s="175">
        <f t="shared" si="1"/>
        <v>10</v>
      </c>
      <c r="D29" s="175"/>
      <c r="E29" s="175"/>
      <c r="F29" s="175">
        <f t="shared" si="0"/>
        <v>10</v>
      </c>
      <c r="G29" s="32">
        <f t="shared" si="2"/>
        <v>9</v>
      </c>
      <c r="H29" s="33"/>
      <c r="I29" s="32">
        <v>5</v>
      </c>
      <c r="J29" s="33"/>
      <c r="K29" s="32">
        <v>4</v>
      </c>
      <c r="L29" s="33"/>
      <c r="M29" s="32">
        <v>1</v>
      </c>
      <c r="N29" s="33"/>
      <c r="O29" s="32"/>
      <c r="P29" s="33"/>
      <c r="Q29" s="32">
        <v>1</v>
      </c>
      <c r="R29" s="32"/>
    </row>
    <row r="30" spans="1:18" s="149" customFormat="1" ht="36">
      <c r="A30" s="32">
        <v>24</v>
      </c>
      <c r="B30" s="148" t="s">
        <v>187</v>
      </c>
      <c r="C30" s="175">
        <f t="shared" si="1"/>
        <v>15</v>
      </c>
      <c r="D30" s="175"/>
      <c r="E30" s="175"/>
      <c r="F30" s="175">
        <f t="shared" si="0"/>
        <v>15</v>
      </c>
      <c r="G30" s="32">
        <f t="shared" si="2"/>
        <v>15</v>
      </c>
      <c r="H30" s="33"/>
      <c r="I30" s="32">
        <v>6</v>
      </c>
      <c r="J30" s="33"/>
      <c r="K30" s="32">
        <v>9</v>
      </c>
      <c r="L30" s="33"/>
      <c r="M30" s="32"/>
      <c r="N30" s="33"/>
      <c r="O30" s="32"/>
      <c r="P30" s="33"/>
      <c r="Q30" s="32">
        <v>2</v>
      </c>
      <c r="R30" s="32"/>
    </row>
    <row r="31" spans="1:18" s="149" customFormat="1" ht="24">
      <c r="A31" s="32">
        <v>25</v>
      </c>
      <c r="B31" s="148" t="s">
        <v>188</v>
      </c>
      <c r="C31" s="175">
        <f t="shared" si="1"/>
        <v>13</v>
      </c>
      <c r="D31" s="175"/>
      <c r="E31" s="175"/>
      <c r="F31" s="175">
        <f t="shared" si="0"/>
        <v>13</v>
      </c>
      <c r="G31" s="32">
        <f t="shared" si="2"/>
        <v>12</v>
      </c>
      <c r="H31" s="33"/>
      <c r="I31" s="32">
        <v>7</v>
      </c>
      <c r="J31" s="33"/>
      <c r="K31" s="32">
        <v>5</v>
      </c>
      <c r="L31" s="33"/>
      <c r="M31" s="32">
        <v>1</v>
      </c>
      <c r="N31" s="33"/>
      <c r="O31" s="32"/>
      <c r="P31" s="33"/>
      <c r="Q31" s="32"/>
      <c r="R31" s="32"/>
    </row>
    <row r="32" spans="1:18" s="149" customFormat="1" ht="24">
      <c r="A32" s="32">
        <v>26</v>
      </c>
      <c r="B32" s="148" t="s">
        <v>189</v>
      </c>
      <c r="C32" s="175">
        <f t="shared" si="1"/>
        <v>19</v>
      </c>
      <c r="D32" s="175">
        <v>1</v>
      </c>
      <c r="E32" s="175"/>
      <c r="F32" s="175">
        <f t="shared" si="0"/>
        <v>18</v>
      </c>
      <c r="G32" s="32">
        <f t="shared" si="2"/>
        <v>18</v>
      </c>
      <c r="H32" s="33"/>
      <c r="I32" s="32">
        <v>10</v>
      </c>
      <c r="J32" s="33"/>
      <c r="K32" s="32">
        <v>8</v>
      </c>
      <c r="L32" s="33"/>
      <c r="M32" s="32"/>
      <c r="N32" s="33"/>
      <c r="O32" s="32"/>
      <c r="P32" s="33"/>
      <c r="Q32" s="32">
        <v>6</v>
      </c>
      <c r="R32" s="32"/>
    </row>
    <row r="33" spans="1:18" s="149" customFormat="1" ht="24">
      <c r="A33" s="32">
        <v>27</v>
      </c>
      <c r="B33" s="148" t="s">
        <v>190</v>
      </c>
      <c r="C33" s="175">
        <f t="shared" si="1"/>
        <v>33</v>
      </c>
      <c r="D33" s="175"/>
      <c r="E33" s="175"/>
      <c r="F33" s="175">
        <f t="shared" si="0"/>
        <v>33</v>
      </c>
      <c r="G33" s="32">
        <f t="shared" si="2"/>
        <v>33</v>
      </c>
      <c r="H33" s="33"/>
      <c r="I33" s="32">
        <v>22</v>
      </c>
      <c r="J33" s="33"/>
      <c r="K33" s="32">
        <v>11</v>
      </c>
      <c r="L33" s="33"/>
      <c r="M33" s="32"/>
      <c r="N33" s="33"/>
      <c r="O33" s="32"/>
      <c r="P33" s="33"/>
      <c r="Q33" s="32">
        <v>12</v>
      </c>
      <c r="R33" s="32"/>
    </row>
    <row r="34" spans="1:18" s="149" customFormat="1" ht="24">
      <c r="A34" s="32">
        <v>28</v>
      </c>
      <c r="B34" s="148" t="s">
        <v>191</v>
      </c>
      <c r="C34" s="175">
        <f t="shared" si="1"/>
        <v>13</v>
      </c>
      <c r="D34" s="175"/>
      <c r="E34" s="175">
        <v>3</v>
      </c>
      <c r="F34" s="175">
        <f t="shared" si="0"/>
        <v>10</v>
      </c>
      <c r="G34" s="32">
        <f t="shared" si="2"/>
        <v>10</v>
      </c>
      <c r="H34" s="33"/>
      <c r="I34" s="32">
        <v>3</v>
      </c>
      <c r="J34" s="33"/>
      <c r="K34" s="32">
        <v>7</v>
      </c>
      <c r="L34" s="33"/>
      <c r="M34" s="32"/>
      <c r="N34" s="33"/>
      <c r="O34" s="32"/>
      <c r="P34" s="33"/>
      <c r="Q34" s="32">
        <v>9</v>
      </c>
      <c r="R34" s="32"/>
    </row>
    <row r="35" spans="1:18" s="149" customFormat="1" ht="24">
      <c r="A35" s="32">
        <v>29</v>
      </c>
      <c r="B35" s="148" t="s">
        <v>192</v>
      </c>
      <c r="C35" s="175">
        <f t="shared" si="1"/>
        <v>8</v>
      </c>
      <c r="D35" s="175">
        <v>1</v>
      </c>
      <c r="E35" s="175">
        <v>1</v>
      </c>
      <c r="F35" s="175">
        <f t="shared" si="0"/>
        <v>6</v>
      </c>
      <c r="G35" s="32">
        <f t="shared" si="2"/>
        <v>5</v>
      </c>
      <c r="H35" s="33"/>
      <c r="I35" s="32">
        <v>4</v>
      </c>
      <c r="J35" s="33"/>
      <c r="K35" s="32">
        <v>1</v>
      </c>
      <c r="L35" s="33"/>
      <c r="M35" s="32">
        <v>1</v>
      </c>
      <c r="N35" s="33"/>
      <c r="O35" s="32"/>
      <c r="P35" s="33"/>
      <c r="Q35" s="32">
        <v>2</v>
      </c>
      <c r="R35" s="32"/>
    </row>
    <row r="36" spans="1:18" s="149" customFormat="1" ht="51.75" customHeight="1">
      <c r="A36" s="32">
        <v>30</v>
      </c>
      <c r="B36" s="148" t="s">
        <v>193</v>
      </c>
      <c r="C36" s="175">
        <f t="shared" si="1"/>
        <v>11</v>
      </c>
      <c r="D36" s="175"/>
      <c r="E36" s="175">
        <v>1</v>
      </c>
      <c r="F36" s="175">
        <f t="shared" si="0"/>
        <v>10</v>
      </c>
      <c r="G36" s="32">
        <f t="shared" si="2"/>
        <v>10</v>
      </c>
      <c r="H36" s="33"/>
      <c r="I36" s="32">
        <v>4</v>
      </c>
      <c r="J36" s="33"/>
      <c r="K36" s="32">
        <v>6</v>
      </c>
      <c r="L36" s="33"/>
      <c r="M36" s="32"/>
      <c r="N36" s="33"/>
      <c r="O36" s="32"/>
      <c r="P36" s="33"/>
      <c r="Q36" s="32">
        <v>8</v>
      </c>
      <c r="R36" s="32"/>
    </row>
    <row r="37" spans="1:18" s="149" customFormat="1" ht="36">
      <c r="A37" s="32">
        <v>31</v>
      </c>
      <c r="B37" s="148" t="s">
        <v>194</v>
      </c>
      <c r="C37" s="175">
        <f t="shared" si="1"/>
        <v>14</v>
      </c>
      <c r="D37" s="175"/>
      <c r="E37" s="175"/>
      <c r="F37" s="175">
        <f t="shared" si="0"/>
        <v>14</v>
      </c>
      <c r="G37" s="32">
        <f t="shared" si="2"/>
        <v>14</v>
      </c>
      <c r="H37" s="33"/>
      <c r="I37" s="32">
        <v>9</v>
      </c>
      <c r="J37" s="33"/>
      <c r="K37" s="32">
        <v>5</v>
      </c>
      <c r="L37" s="33"/>
      <c r="M37" s="32"/>
      <c r="N37" s="33"/>
      <c r="O37" s="32"/>
      <c r="P37" s="33"/>
      <c r="Q37" s="32">
        <v>0</v>
      </c>
      <c r="R37" s="32"/>
    </row>
    <row r="38" spans="1:18" s="149" customFormat="1" ht="24">
      <c r="A38" s="32">
        <v>32</v>
      </c>
      <c r="B38" s="148" t="s">
        <v>195</v>
      </c>
      <c r="C38" s="175">
        <f t="shared" si="1"/>
        <v>13</v>
      </c>
      <c r="D38" s="175"/>
      <c r="E38" s="175"/>
      <c r="F38" s="175">
        <f t="shared" si="0"/>
        <v>13</v>
      </c>
      <c r="G38" s="32">
        <f t="shared" si="2"/>
        <v>13</v>
      </c>
      <c r="H38" s="33"/>
      <c r="I38" s="32">
        <v>8</v>
      </c>
      <c r="J38" s="33"/>
      <c r="K38" s="32">
        <v>5</v>
      </c>
      <c r="L38" s="33"/>
      <c r="M38" s="32"/>
      <c r="N38" s="33"/>
      <c r="O38" s="32"/>
      <c r="P38" s="33"/>
      <c r="Q38" s="32">
        <v>4</v>
      </c>
      <c r="R38" s="32"/>
    </row>
    <row r="39" spans="1:18" s="149" customFormat="1" ht="24">
      <c r="A39" s="32">
        <v>33</v>
      </c>
      <c r="B39" s="148" t="s">
        <v>196</v>
      </c>
      <c r="C39" s="175">
        <f t="shared" si="1"/>
        <v>14</v>
      </c>
      <c r="D39" s="175"/>
      <c r="E39" s="175"/>
      <c r="F39" s="175">
        <f t="shared" si="0"/>
        <v>14</v>
      </c>
      <c r="G39" s="32">
        <f t="shared" si="2"/>
        <v>14</v>
      </c>
      <c r="H39" s="33"/>
      <c r="I39" s="32">
        <v>4</v>
      </c>
      <c r="J39" s="33"/>
      <c r="K39" s="32">
        <v>10</v>
      </c>
      <c r="L39" s="33"/>
      <c r="M39" s="32"/>
      <c r="N39" s="33"/>
      <c r="O39" s="32"/>
      <c r="P39" s="33"/>
      <c r="Q39" s="32">
        <v>4</v>
      </c>
      <c r="R39" s="32"/>
    </row>
    <row r="40" spans="1:18" s="149" customFormat="1" ht="48">
      <c r="A40" s="32">
        <v>34</v>
      </c>
      <c r="B40" s="148" t="s">
        <v>197</v>
      </c>
      <c r="C40" s="175">
        <f t="shared" si="1"/>
        <v>5</v>
      </c>
      <c r="D40" s="175"/>
      <c r="E40" s="175">
        <v>1</v>
      </c>
      <c r="F40" s="175">
        <f t="shared" si="0"/>
        <v>4</v>
      </c>
      <c r="G40" s="32">
        <f t="shared" si="2"/>
        <v>4</v>
      </c>
      <c r="H40" s="33"/>
      <c r="I40" s="32">
        <v>2</v>
      </c>
      <c r="J40" s="33"/>
      <c r="K40" s="32">
        <v>2</v>
      </c>
      <c r="L40" s="33"/>
      <c r="M40" s="32"/>
      <c r="N40" s="33"/>
      <c r="O40" s="32"/>
      <c r="P40" s="33"/>
      <c r="Q40" s="32">
        <v>4</v>
      </c>
      <c r="R40" s="32"/>
    </row>
    <row r="41" spans="1:18" s="149" customFormat="1" ht="36">
      <c r="A41" s="32">
        <v>35</v>
      </c>
      <c r="B41" s="148" t="s">
        <v>198</v>
      </c>
      <c r="C41" s="175">
        <f t="shared" si="1"/>
        <v>8</v>
      </c>
      <c r="D41" s="175"/>
      <c r="E41" s="175"/>
      <c r="F41" s="175">
        <f t="shared" si="0"/>
        <v>8</v>
      </c>
      <c r="G41" s="32">
        <f t="shared" si="2"/>
        <v>8</v>
      </c>
      <c r="H41" s="33"/>
      <c r="I41" s="32">
        <v>4</v>
      </c>
      <c r="J41" s="33"/>
      <c r="K41" s="32">
        <v>4</v>
      </c>
      <c r="L41" s="33"/>
      <c r="M41" s="32"/>
      <c r="N41" s="33"/>
      <c r="O41" s="32"/>
      <c r="P41" s="33"/>
      <c r="Q41" s="32">
        <v>8</v>
      </c>
      <c r="R41" s="32"/>
    </row>
    <row r="42" spans="1:18" s="149" customFormat="1" ht="36">
      <c r="A42" s="32">
        <v>36</v>
      </c>
      <c r="B42" s="148" t="s">
        <v>199</v>
      </c>
      <c r="C42" s="175">
        <f t="shared" si="1"/>
        <v>11</v>
      </c>
      <c r="D42" s="175"/>
      <c r="E42" s="175"/>
      <c r="F42" s="175">
        <f t="shared" si="0"/>
        <v>11</v>
      </c>
      <c r="G42" s="32">
        <f t="shared" si="2"/>
        <v>11</v>
      </c>
      <c r="H42" s="33"/>
      <c r="I42" s="32">
        <v>4</v>
      </c>
      <c r="J42" s="33"/>
      <c r="K42" s="32">
        <v>7</v>
      </c>
      <c r="L42" s="33"/>
      <c r="M42" s="32"/>
      <c r="N42" s="33"/>
      <c r="O42" s="32"/>
      <c r="P42" s="33"/>
      <c r="Q42" s="32">
        <v>6</v>
      </c>
      <c r="R42" s="32"/>
    </row>
    <row r="43" spans="1:18" s="149" customFormat="1" ht="24">
      <c r="A43" s="32">
        <v>37</v>
      </c>
      <c r="B43" s="148" t="s">
        <v>200</v>
      </c>
      <c r="C43" s="175">
        <f t="shared" si="1"/>
        <v>10</v>
      </c>
      <c r="D43" s="175"/>
      <c r="E43" s="175"/>
      <c r="F43" s="175">
        <f t="shared" si="0"/>
        <v>10</v>
      </c>
      <c r="G43" s="32">
        <f t="shared" si="2"/>
        <v>10</v>
      </c>
      <c r="H43" s="33"/>
      <c r="I43" s="32">
        <v>5</v>
      </c>
      <c r="J43" s="33"/>
      <c r="K43" s="32">
        <v>5</v>
      </c>
      <c r="L43" s="33"/>
      <c r="M43" s="32"/>
      <c r="N43" s="33"/>
      <c r="O43" s="32"/>
      <c r="P43" s="33"/>
      <c r="Q43" s="32">
        <v>0</v>
      </c>
      <c r="R43" s="32"/>
    </row>
    <row r="44" spans="1:18" s="149" customFormat="1" ht="24">
      <c r="A44" s="32">
        <v>38</v>
      </c>
      <c r="B44" s="148" t="s">
        <v>201</v>
      </c>
      <c r="C44" s="175">
        <f t="shared" si="1"/>
        <v>11</v>
      </c>
      <c r="D44" s="175"/>
      <c r="E44" s="175"/>
      <c r="F44" s="175">
        <f t="shared" si="0"/>
        <v>11</v>
      </c>
      <c r="G44" s="32">
        <f t="shared" si="2"/>
        <v>11</v>
      </c>
      <c r="H44" s="33"/>
      <c r="I44" s="32">
        <v>5</v>
      </c>
      <c r="J44" s="33"/>
      <c r="K44" s="32">
        <v>6</v>
      </c>
      <c r="L44" s="33"/>
      <c r="M44" s="32"/>
      <c r="N44" s="33"/>
      <c r="O44" s="32"/>
      <c r="P44" s="33"/>
      <c r="Q44" s="32">
        <v>12</v>
      </c>
      <c r="R44" s="32"/>
    </row>
    <row r="45" spans="1:18" s="149" customFormat="1" ht="39.75" customHeight="1">
      <c r="A45" s="32">
        <v>39</v>
      </c>
      <c r="B45" s="148" t="s">
        <v>202</v>
      </c>
      <c r="C45" s="175">
        <f t="shared" si="1"/>
        <v>16</v>
      </c>
      <c r="D45" s="175"/>
      <c r="E45" s="175"/>
      <c r="F45" s="175">
        <f t="shared" si="0"/>
        <v>16</v>
      </c>
      <c r="G45" s="32">
        <f t="shared" si="2"/>
        <v>16</v>
      </c>
      <c r="H45" s="33"/>
      <c r="I45" s="32">
        <v>10</v>
      </c>
      <c r="J45" s="33"/>
      <c r="K45" s="32">
        <v>6</v>
      </c>
      <c r="L45" s="33"/>
      <c r="M45" s="32"/>
      <c r="N45" s="33"/>
      <c r="O45" s="32"/>
      <c r="P45" s="33"/>
      <c r="Q45" s="32">
        <v>0</v>
      </c>
      <c r="R45" s="32"/>
    </row>
    <row r="46" spans="1:18" s="149" customFormat="1" ht="37.5" customHeight="1">
      <c r="A46" s="32">
        <v>40</v>
      </c>
      <c r="B46" s="148" t="s">
        <v>203</v>
      </c>
      <c r="C46" s="175">
        <f t="shared" si="1"/>
        <v>0</v>
      </c>
      <c r="D46" s="175"/>
      <c r="E46" s="175"/>
      <c r="F46" s="175"/>
      <c r="G46" s="32"/>
      <c r="H46" s="33"/>
      <c r="I46" s="32"/>
      <c r="J46" s="33"/>
      <c r="K46" s="32"/>
      <c r="L46" s="33"/>
      <c r="M46" s="32"/>
      <c r="N46" s="33"/>
      <c r="O46" s="32"/>
      <c r="P46" s="33"/>
      <c r="Q46" s="32">
        <v>5</v>
      </c>
      <c r="R46" s="32"/>
    </row>
    <row r="47" spans="1:18" s="149" customFormat="1" ht="24">
      <c r="A47" s="32">
        <v>41</v>
      </c>
      <c r="B47" s="148" t="s">
        <v>204</v>
      </c>
      <c r="C47" s="175">
        <f t="shared" si="1"/>
        <v>2</v>
      </c>
      <c r="D47" s="175"/>
      <c r="E47" s="175"/>
      <c r="F47" s="175">
        <f t="shared" si="0"/>
        <v>2</v>
      </c>
      <c r="G47" s="32">
        <f t="shared" si="2"/>
        <v>2</v>
      </c>
      <c r="H47" s="33"/>
      <c r="I47" s="32">
        <v>1</v>
      </c>
      <c r="J47" s="33"/>
      <c r="K47" s="32">
        <v>1</v>
      </c>
      <c r="L47" s="33"/>
      <c r="M47" s="32"/>
      <c r="N47" s="33"/>
      <c r="O47" s="32"/>
      <c r="P47" s="33"/>
      <c r="Q47" s="32">
        <v>0</v>
      </c>
      <c r="R47" s="32"/>
    </row>
    <row r="48" spans="1:18" s="149" customFormat="1" ht="24">
      <c r="A48" s="32">
        <v>42</v>
      </c>
      <c r="B48" s="148" t="s">
        <v>322</v>
      </c>
      <c r="C48" s="175">
        <f t="shared" si="1"/>
        <v>31</v>
      </c>
      <c r="D48" s="175"/>
      <c r="E48" s="175"/>
      <c r="F48" s="175">
        <f t="shared" si="0"/>
        <v>31</v>
      </c>
      <c r="G48" s="32">
        <f t="shared" si="2"/>
        <v>31</v>
      </c>
      <c r="H48" s="33"/>
      <c r="I48" s="32">
        <v>14</v>
      </c>
      <c r="J48" s="33"/>
      <c r="K48" s="32">
        <v>17</v>
      </c>
      <c r="L48" s="33"/>
      <c r="M48" s="32"/>
      <c r="N48" s="33"/>
      <c r="O48" s="32"/>
      <c r="P48" s="33"/>
      <c r="Q48" s="32">
        <v>0</v>
      </c>
      <c r="R48" s="32"/>
    </row>
    <row r="49" spans="1:18" s="149" customFormat="1" ht="36">
      <c r="A49" s="32">
        <v>43</v>
      </c>
      <c r="B49" s="148" t="s">
        <v>205</v>
      </c>
      <c r="C49" s="175">
        <f t="shared" si="1"/>
        <v>7</v>
      </c>
      <c r="D49" s="175"/>
      <c r="E49" s="175"/>
      <c r="F49" s="175">
        <f t="shared" si="0"/>
        <v>7</v>
      </c>
      <c r="G49" s="32">
        <f t="shared" si="2"/>
        <v>7</v>
      </c>
      <c r="H49" s="33"/>
      <c r="I49" s="32">
        <v>1</v>
      </c>
      <c r="J49" s="33"/>
      <c r="K49" s="32">
        <v>6</v>
      </c>
      <c r="L49" s="33"/>
      <c r="M49" s="32"/>
      <c r="N49" s="33"/>
      <c r="O49" s="32"/>
      <c r="P49" s="33"/>
      <c r="Q49" s="32">
        <v>0</v>
      </c>
      <c r="R49" s="32"/>
    </row>
    <row r="50" spans="1:18" s="149" customFormat="1" ht="36">
      <c r="A50" s="32">
        <v>44</v>
      </c>
      <c r="B50" s="148" t="s">
        <v>206</v>
      </c>
      <c r="C50" s="175">
        <f t="shared" si="1"/>
        <v>4</v>
      </c>
      <c r="D50" s="175"/>
      <c r="E50" s="175"/>
      <c r="F50" s="175">
        <f t="shared" si="0"/>
        <v>4</v>
      </c>
      <c r="G50" s="32">
        <f t="shared" si="2"/>
        <v>4</v>
      </c>
      <c r="H50" s="33"/>
      <c r="I50" s="32">
        <v>2</v>
      </c>
      <c r="J50" s="33"/>
      <c r="K50" s="32">
        <v>2</v>
      </c>
      <c r="L50" s="33"/>
      <c r="M50" s="32"/>
      <c r="N50" s="33"/>
      <c r="O50" s="32"/>
      <c r="P50" s="33"/>
      <c r="Q50" s="32">
        <v>0</v>
      </c>
      <c r="R50" s="32"/>
    </row>
    <row r="51" spans="1:18" s="149" customFormat="1" ht="24">
      <c r="A51" s="32">
        <v>45</v>
      </c>
      <c r="B51" s="148" t="s">
        <v>207</v>
      </c>
      <c r="C51" s="175">
        <f t="shared" si="1"/>
        <v>9</v>
      </c>
      <c r="D51" s="175"/>
      <c r="E51" s="175"/>
      <c r="F51" s="175">
        <f t="shared" si="0"/>
        <v>9</v>
      </c>
      <c r="G51" s="32">
        <f t="shared" si="2"/>
        <v>9</v>
      </c>
      <c r="H51" s="33"/>
      <c r="I51" s="32"/>
      <c r="J51" s="33"/>
      <c r="K51" s="32">
        <v>9</v>
      </c>
      <c r="L51" s="33"/>
      <c r="M51" s="32"/>
      <c r="N51" s="33"/>
      <c r="O51" s="32"/>
      <c r="P51" s="33"/>
      <c r="Q51" s="32">
        <v>0</v>
      </c>
      <c r="R51" s="32"/>
    </row>
    <row r="52" spans="1:18" s="149" customFormat="1" ht="36">
      <c r="A52" s="32">
        <v>46</v>
      </c>
      <c r="B52" s="148" t="s">
        <v>208</v>
      </c>
      <c r="C52" s="175">
        <f t="shared" si="1"/>
        <v>10</v>
      </c>
      <c r="D52" s="175"/>
      <c r="E52" s="175"/>
      <c r="F52" s="175">
        <f t="shared" si="0"/>
        <v>10</v>
      </c>
      <c r="G52" s="32">
        <f t="shared" si="2"/>
        <v>10</v>
      </c>
      <c r="H52" s="33"/>
      <c r="I52" s="32">
        <v>3</v>
      </c>
      <c r="J52" s="33"/>
      <c r="K52" s="32">
        <v>7</v>
      </c>
      <c r="L52" s="33"/>
      <c r="M52" s="32"/>
      <c r="N52" s="33"/>
      <c r="O52" s="32"/>
      <c r="P52" s="33"/>
      <c r="Q52" s="32">
        <v>2</v>
      </c>
      <c r="R52" s="32"/>
    </row>
    <row r="53" spans="1:18" s="149" customFormat="1" ht="36">
      <c r="A53" s="32">
        <v>47</v>
      </c>
      <c r="B53" s="148" t="s">
        <v>209</v>
      </c>
      <c r="C53" s="175">
        <f t="shared" si="1"/>
        <v>2</v>
      </c>
      <c r="D53" s="175"/>
      <c r="E53" s="175"/>
      <c r="F53" s="175">
        <f t="shared" si="0"/>
        <v>2</v>
      </c>
      <c r="G53" s="32">
        <f t="shared" si="2"/>
        <v>2</v>
      </c>
      <c r="H53" s="33"/>
      <c r="I53" s="32">
        <v>1</v>
      </c>
      <c r="J53" s="33"/>
      <c r="K53" s="32">
        <v>1</v>
      </c>
      <c r="L53" s="33"/>
      <c r="M53" s="32"/>
      <c r="N53" s="33"/>
      <c r="O53" s="32"/>
      <c r="P53" s="33"/>
      <c r="Q53" s="32">
        <v>2</v>
      </c>
      <c r="R53" s="32"/>
    </row>
    <row r="54" spans="1:18" s="149" customFormat="1" ht="24">
      <c r="A54" s="32">
        <v>48</v>
      </c>
      <c r="B54" s="148" t="s">
        <v>210</v>
      </c>
      <c r="C54" s="175">
        <f t="shared" si="1"/>
        <v>6</v>
      </c>
      <c r="D54" s="175"/>
      <c r="E54" s="175"/>
      <c r="F54" s="175">
        <f t="shared" si="0"/>
        <v>6</v>
      </c>
      <c r="G54" s="32">
        <f t="shared" si="2"/>
        <v>6</v>
      </c>
      <c r="H54" s="33"/>
      <c r="I54" s="32">
        <v>4</v>
      </c>
      <c r="J54" s="33"/>
      <c r="K54" s="32">
        <v>2</v>
      </c>
      <c r="L54" s="33"/>
      <c r="M54" s="32"/>
      <c r="N54" s="33"/>
      <c r="O54" s="32"/>
      <c r="P54" s="33"/>
      <c r="Q54" s="32">
        <v>3</v>
      </c>
      <c r="R54" s="32"/>
    </row>
    <row r="55" spans="1:18" s="149" customFormat="1" ht="36">
      <c r="A55" s="32">
        <v>49</v>
      </c>
      <c r="B55" s="148" t="s">
        <v>211</v>
      </c>
      <c r="C55" s="175">
        <f t="shared" si="1"/>
        <v>14</v>
      </c>
      <c r="D55" s="175"/>
      <c r="E55" s="175"/>
      <c r="F55" s="175">
        <f t="shared" si="0"/>
        <v>14</v>
      </c>
      <c r="G55" s="32">
        <f t="shared" si="2"/>
        <v>14</v>
      </c>
      <c r="H55" s="33"/>
      <c r="I55" s="32">
        <v>8</v>
      </c>
      <c r="J55" s="33"/>
      <c r="K55" s="32">
        <v>6</v>
      </c>
      <c r="L55" s="33"/>
      <c r="M55" s="32"/>
      <c r="N55" s="33"/>
      <c r="O55" s="32"/>
      <c r="P55" s="33"/>
      <c r="Q55" s="32">
        <v>0</v>
      </c>
      <c r="R55" s="32"/>
    </row>
    <row r="56" spans="1:18" s="149" customFormat="1" ht="48">
      <c r="A56" s="32">
        <v>50</v>
      </c>
      <c r="B56" s="148" t="s">
        <v>212</v>
      </c>
      <c r="C56" s="175">
        <f t="shared" si="1"/>
        <v>8</v>
      </c>
      <c r="D56" s="175">
        <v>1</v>
      </c>
      <c r="E56" s="175"/>
      <c r="F56" s="175">
        <f t="shared" si="0"/>
        <v>7</v>
      </c>
      <c r="G56" s="32">
        <f t="shared" si="2"/>
        <v>7</v>
      </c>
      <c r="H56" s="33"/>
      <c r="I56" s="32">
        <v>4</v>
      </c>
      <c r="J56" s="33"/>
      <c r="K56" s="32">
        <v>3</v>
      </c>
      <c r="L56" s="33"/>
      <c r="M56" s="32"/>
      <c r="N56" s="33"/>
      <c r="O56" s="32"/>
      <c r="P56" s="33"/>
      <c r="Q56" s="32">
        <v>0</v>
      </c>
      <c r="R56" s="32"/>
    </row>
    <row r="57" spans="1:18" s="149" customFormat="1" ht="36">
      <c r="A57" s="32">
        <v>51</v>
      </c>
      <c r="B57" s="148" t="s">
        <v>213</v>
      </c>
      <c r="C57" s="175">
        <f t="shared" si="1"/>
        <v>7</v>
      </c>
      <c r="D57" s="175"/>
      <c r="E57" s="175"/>
      <c r="F57" s="175">
        <f t="shared" si="0"/>
        <v>7</v>
      </c>
      <c r="G57" s="32">
        <f t="shared" si="2"/>
        <v>7</v>
      </c>
      <c r="H57" s="33"/>
      <c r="I57" s="32">
        <v>3</v>
      </c>
      <c r="J57" s="33"/>
      <c r="K57" s="32">
        <v>4</v>
      </c>
      <c r="L57" s="33"/>
      <c r="M57" s="32"/>
      <c r="N57" s="33"/>
      <c r="O57" s="32"/>
      <c r="P57" s="33"/>
      <c r="Q57" s="32">
        <v>0</v>
      </c>
      <c r="R57" s="32"/>
    </row>
    <row r="58" spans="1:18" s="149" customFormat="1" ht="36">
      <c r="A58" s="32">
        <v>52</v>
      </c>
      <c r="B58" s="148" t="s">
        <v>214</v>
      </c>
      <c r="C58" s="175">
        <f t="shared" si="1"/>
        <v>5</v>
      </c>
      <c r="D58" s="175"/>
      <c r="E58" s="175"/>
      <c r="F58" s="175">
        <f t="shared" si="0"/>
        <v>5</v>
      </c>
      <c r="G58" s="32">
        <f t="shared" si="2"/>
        <v>5</v>
      </c>
      <c r="H58" s="33"/>
      <c r="I58" s="32">
        <v>3</v>
      </c>
      <c r="J58" s="33"/>
      <c r="K58" s="32">
        <v>2</v>
      </c>
      <c r="L58" s="33"/>
      <c r="M58" s="32"/>
      <c r="N58" s="33"/>
      <c r="O58" s="32"/>
      <c r="P58" s="33"/>
      <c r="Q58" s="32">
        <v>1</v>
      </c>
      <c r="R58" s="32"/>
    </row>
    <row r="59" spans="1:18" s="149" customFormat="1" ht="36">
      <c r="A59" s="32">
        <v>53</v>
      </c>
      <c r="B59" s="148" t="s">
        <v>215</v>
      </c>
      <c r="C59" s="175">
        <f t="shared" si="1"/>
        <v>2</v>
      </c>
      <c r="D59" s="175"/>
      <c r="E59" s="175"/>
      <c r="F59" s="175">
        <f t="shared" si="0"/>
        <v>2</v>
      </c>
      <c r="G59" s="32">
        <f t="shared" si="2"/>
        <v>2</v>
      </c>
      <c r="H59" s="33"/>
      <c r="I59" s="32"/>
      <c r="J59" s="33"/>
      <c r="K59" s="32">
        <v>2</v>
      </c>
      <c r="L59" s="33"/>
      <c r="M59" s="32"/>
      <c r="N59" s="33"/>
      <c r="O59" s="32"/>
      <c r="P59" s="33"/>
      <c r="Q59" s="32">
        <v>0</v>
      </c>
      <c r="R59" s="32"/>
    </row>
    <row r="60" spans="1:18" s="149" customFormat="1" ht="39.75" customHeight="1">
      <c r="A60" s="32">
        <v>54</v>
      </c>
      <c r="B60" s="148" t="s">
        <v>216</v>
      </c>
      <c r="C60" s="175">
        <f t="shared" si="1"/>
        <v>3</v>
      </c>
      <c r="D60" s="175"/>
      <c r="E60" s="175"/>
      <c r="F60" s="175">
        <f t="shared" si="0"/>
        <v>3</v>
      </c>
      <c r="G60" s="32">
        <f t="shared" si="2"/>
        <v>2</v>
      </c>
      <c r="H60" s="33"/>
      <c r="I60" s="32"/>
      <c r="J60" s="33"/>
      <c r="K60" s="32">
        <v>2</v>
      </c>
      <c r="L60" s="33"/>
      <c r="M60" s="32">
        <v>1</v>
      </c>
      <c r="N60" s="33"/>
      <c r="O60" s="32"/>
      <c r="P60" s="33"/>
      <c r="Q60" s="32">
        <v>7</v>
      </c>
      <c r="R60" s="32"/>
    </row>
    <row r="61" spans="1:18" s="149" customFormat="1" ht="24">
      <c r="A61" s="32">
        <v>55</v>
      </c>
      <c r="B61" s="148" t="s">
        <v>217</v>
      </c>
      <c r="C61" s="175">
        <f t="shared" si="1"/>
        <v>8</v>
      </c>
      <c r="D61" s="175"/>
      <c r="E61" s="175"/>
      <c r="F61" s="175">
        <f t="shared" si="0"/>
        <v>8</v>
      </c>
      <c r="G61" s="32">
        <f t="shared" si="2"/>
        <v>8</v>
      </c>
      <c r="H61" s="33"/>
      <c r="I61" s="32">
        <v>3</v>
      </c>
      <c r="J61" s="33"/>
      <c r="K61" s="32">
        <v>5</v>
      </c>
      <c r="L61" s="33"/>
      <c r="M61" s="32"/>
      <c r="N61" s="33"/>
      <c r="O61" s="32"/>
      <c r="P61" s="33"/>
      <c r="Q61" s="32">
        <v>1</v>
      </c>
      <c r="R61" s="32"/>
    </row>
    <row r="62" spans="1:18" s="149" customFormat="1" ht="24">
      <c r="A62" s="32">
        <v>56</v>
      </c>
      <c r="B62" s="148" t="s">
        <v>218</v>
      </c>
      <c r="C62" s="175">
        <f t="shared" si="1"/>
        <v>12</v>
      </c>
      <c r="D62" s="175"/>
      <c r="E62" s="175">
        <v>1</v>
      </c>
      <c r="F62" s="175">
        <f t="shared" si="0"/>
        <v>11</v>
      </c>
      <c r="G62" s="32">
        <f t="shared" si="2"/>
        <v>11</v>
      </c>
      <c r="H62" s="33"/>
      <c r="I62" s="32">
        <v>5</v>
      </c>
      <c r="J62" s="33"/>
      <c r="K62" s="32">
        <v>6</v>
      </c>
      <c r="L62" s="33"/>
      <c r="M62" s="32"/>
      <c r="N62" s="33"/>
      <c r="O62" s="32"/>
      <c r="P62" s="33"/>
      <c r="Q62" s="32">
        <v>0</v>
      </c>
      <c r="R62" s="32"/>
    </row>
    <row r="63" spans="1:18" s="149" customFormat="1" ht="15">
      <c r="A63" s="210" t="s">
        <v>219</v>
      </c>
      <c r="B63" s="211"/>
      <c r="C63" s="173">
        <f>SUM(D63:F63)</f>
        <v>596</v>
      </c>
      <c r="D63" s="173">
        <f>SUM(D7:D62)</f>
        <v>9</v>
      </c>
      <c r="E63" s="173">
        <f>SUM(E7:E62)</f>
        <v>12</v>
      </c>
      <c r="F63" s="173">
        <f t="shared" si="0"/>
        <v>575</v>
      </c>
      <c r="G63" s="173">
        <f>SUM(I63+K63)</f>
        <v>566</v>
      </c>
      <c r="H63" s="174">
        <f>G63/F63*100</f>
        <v>98.43478260869564</v>
      </c>
      <c r="I63" s="173">
        <f>SUM(I7:I62)</f>
        <v>267</v>
      </c>
      <c r="J63" s="174">
        <f>I63/F63*100</f>
        <v>46.43478260869565</v>
      </c>
      <c r="K63" s="173">
        <f>SUM(K7:K62)</f>
        <v>299</v>
      </c>
      <c r="L63" s="174">
        <f>K63/F63*100</f>
        <v>52</v>
      </c>
      <c r="M63" s="173">
        <f>SUM(M7:M62)</f>
        <v>6</v>
      </c>
      <c r="N63" s="174">
        <f>M63/F63*100</f>
        <v>1.0434782608695654</v>
      </c>
      <c r="O63" s="173">
        <f>SUM(O7:O62)</f>
        <v>3</v>
      </c>
      <c r="P63" s="174">
        <f>O63/F63*100</f>
        <v>0.5217391304347827</v>
      </c>
      <c r="Q63" s="173">
        <f>SUM(Q7:Q62)</f>
        <v>169</v>
      </c>
      <c r="R63" s="173">
        <v>100</v>
      </c>
    </row>
    <row r="64" spans="1:18" s="149" customFormat="1" ht="24">
      <c r="A64" s="32">
        <v>1</v>
      </c>
      <c r="B64" s="150" t="s">
        <v>367</v>
      </c>
      <c r="C64" s="175">
        <f t="shared" si="1"/>
        <v>0</v>
      </c>
      <c r="D64" s="175"/>
      <c r="E64" s="175"/>
      <c r="F64" s="175"/>
      <c r="G64" s="32"/>
      <c r="H64" s="33"/>
      <c r="I64" s="32"/>
      <c r="J64" s="33"/>
      <c r="K64" s="32"/>
      <c r="L64" s="33"/>
      <c r="M64" s="32"/>
      <c r="N64" s="33"/>
      <c r="O64" s="32"/>
      <c r="P64" s="33"/>
      <c r="Q64" s="32">
        <v>1</v>
      </c>
      <c r="R64" s="32"/>
    </row>
    <row r="65" spans="1:18" s="149" customFormat="1" ht="24">
      <c r="A65" s="32">
        <v>2</v>
      </c>
      <c r="B65" s="150" t="s">
        <v>368</v>
      </c>
      <c r="C65" s="175">
        <f t="shared" si="1"/>
        <v>2</v>
      </c>
      <c r="D65" s="175"/>
      <c r="E65" s="175"/>
      <c r="F65" s="175">
        <f t="shared" si="0"/>
        <v>2</v>
      </c>
      <c r="G65" s="32">
        <f t="shared" si="2"/>
        <v>2</v>
      </c>
      <c r="H65" s="33"/>
      <c r="I65" s="32"/>
      <c r="J65" s="33"/>
      <c r="K65" s="32">
        <v>2</v>
      </c>
      <c r="L65" s="33"/>
      <c r="M65" s="32"/>
      <c r="N65" s="33"/>
      <c r="O65" s="32"/>
      <c r="P65" s="33"/>
      <c r="Q65" s="32">
        <v>2</v>
      </c>
      <c r="R65" s="32"/>
    </row>
    <row r="66" spans="1:18" s="149" customFormat="1" ht="24">
      <c r="A66" s="32">
        <v>3</v>
      </c>
      <c r="B66" s="150" t="s">
        <v>369</v>
      </c>
      <c r="C66" s="175">
        <f t="shared" si="1"/>
        <v>0</v>
      </c>
      <c r="D66" s="175"/>
      <c r="E66" s="175"/>
      <c r="F66" s="175"/>
      <c r="G66" s="32"/>
      <c r="H66" s="33"/>
      <c r="I66" s="32"/>
      <c r="J66" s="33"/>
      <c r="K66" s="32"/>
      <c r="L66" s="33"/>
      <c r="M66" s="32"/>
      <c r="N66" s="33"/>
      <c r="O66" s="32"/>
      <c r="P66" s="33"/>
      <c r="Q66" s="32">
        <v>0</v>
      </c>
      <c r="R66" s="32"/>
    </row>
    <row r="67" spans="1:18" s="149" customFormat="1" ht="24">
      <c r="A67" s="32">
        <v>4</v>
      </c>
      <c r="B67" s="150" t="s">
        <v>370</v>
      </c>
      <c r="C67" s="175">
        <f t="shared" si="1"/>
        <v>0</v>
      </c>
      <c r="D67" s="175"/>
      <c r="E67" s="175"/>
      <c r="F67" s="175"/>
      <c r="G67" s="32"/>
      <c r="H67" s="33"/>
      <c r="I67" s="32"/>
      <c r="J67" s="33"/>
      <c r="K67" s="32"/>
      <c r="L67" s="33"/>
      <c r="M67" s="32"/>
      <c r="N67" s="33"/>
      <c r="O67" s="32"/>
      <c r="P67" s="33"/>
      <c r="Q67" s="32">
        <v>1</v>
      </c>
      <c r="R67" s="32"/>
    </row>
    <row r="68" spans="1:18" s="149" customFormat="1" ht="12.75">
      <c r="A68" s="32">
        <v>5</v>
      </c>
      <c r="B68" s="150" t="s">
        <v>371</v>
      </c>
      <c r="C68" s="175">
        <f t="shared" si="1"/>
        <v>0</v>
      </c>
      <c r="D68" s="175"/>
      <c r="E68" s="175"/>
      <c r="F68" s="175"/>
      <c r="G68" s="32"/>
      <c r="H68" s="33"/>
      <c r="I68" s="32"/>
      <c r="J68" s="33"/>
      <c r="K68" s="32"/>
      <c r="L68" s="33"/>
      <c r="M68" s="32"/>
      <c r="N68" s="33"/>
      <c r="O68" s="32"/>
      <c r="P68" s="33"/>
      <c r="Q68" s="32">
        <v>0</v>
      </c>
      <c r="R68" s="32"/>
    </row>
    <row r="69" spans="1:18" s="149" customFormat="1" ht="60">
      <c r="A69" s="32">
        <v>6</v>
      </c>
      <c r="B69" s="150" t="s">
        <v>372</v>
      </c>
      <c r="C69" s="175">
        <f t="shared" si="1"/>
        <v>1</v>
      </c>
      <c r="D69" s="175"/>
      <c r="E69" s="175"/>
      <c r="F69" s="175">
        <f t="shared" si="0"/>
        <v>1</v>
      </c>
      <c r="G69" s="32">
        <f t="shared" si="2"/>
        <v>1</v>
      </c>
      <c r="H69" s="33"/>
      <c r="I69" s="32"/>
      <c r="J69" s="33"/>
      <c r="K69" s="32">
        <v>1</v>
      </c>
      <c r="L69" s="33"/>
      <c r="M69" s="32"/>
      <c r="N69" s="33"/>
      <c r="O69" s="32"/>
      <c r="P69" s="33"/>
      <c r="Q69" s="32">
        <v>0</v>
      </c>
      <c r="R69" s="32"/>
    </row>
    <row r="70" spans="1:18" s="149" customFormat="1" ht="24">
      <c r="A70" s="32">
        <v>7</v>
      </c>
      <c r="B70" s="150" t="s">
        <v>373</v>
      </c>
      <c r="C70" s="175">
        <f t="shared" si="1"/>
        <v>5</v>
      </c>
      <c r="D70" s="175"/>
      <c r="E70" s="175"/>
      <c r="F70" s="175">
        <f t="shared" si="0"/>
        <v>5</v>
      </c>
      <c r="G70" s="32">
        <f t="shared" si="2"/>
        <v>5</v>
      </c>
      <c r="H70" s="33"/>
      <c r="I70" s="32"/>
      <c r="J70" s="33"/>
      <c r="K70" s="32">
        <v>5</v>
      </c>
      <c r="L70" s="33"/>
      <c r="M70" s="32"/>
      <c r="N70" s="33"/>
      <c r="O70" s="32"/>
      <c r="P70" s="33"/>
      <c r="Q70" s="32">
        <v>4</v>
      </c>
      <c r="R70" s="32"/>
    </row>
    <row r="71" spans="1:18" s="149" customFormat="1" ht="24">
      <c r="A71" s="32">
        <v>8</v>
      </c>
      <c r="B71" s="150" t="s">
        <v>374</v>
      </c>
      <c r="C71" s="175">
        <f t="shared" si="1"/>
        <v>15</v>
      </c>
      <c r="D71" s="175"/>
      <c r="E71" s="175">
        <v>1</v>
      </c>
      <c r="F71" s="175">
        <f aca="true" t="shared" si="3" ref="F71:F133">SUM(G71+M71+O71)</f>
        <v>14</v>
      </c>
      <c r="G71" s="32">
        <f t="shared" si="2"/>
        <v>14</v>
      </c>
      <c r="H71" s="33"/>
      <c r="I71" s="32">
        <v>3</v>
      </c>
      <c r="J71" s="33"/>
      <c r="K71" s="32">
        <v>11</v>
      </c>
      <c r="L71" s="33"/>
      <c r="M71" s="32"/>
      <c r="N71" s="33"/>
      <c r="O71" s="32"/>
      <c r="P71" s="33"/>
      <c r="Q71" s="32">
        <v>0</v>
      </c>
      <c r="R71" s="32"/>
    </row>
    <row r="72" spans="1:18" s="149" customFormat="1" ht="24">
      <c r="A72" s="32">
        <v>9</v>
      </c>
      <c r="B72" s="150" t="s">
        <v>375</v>
      </c>
      <c r="C72" s="175">
        <f aca="true" t="shared" si="4" ref="C72:C78">SUM(D72:F72)</f>
        <v>1</v>
      </c>
      <c r="D72" s="175"/>
      <c r="E72" s="175"/>
      <c r="F72" s="175">
        <f t="shared" si="3"/>
        <v>1</v>
      </c>
      <c r="G72" s="32">
        <f>SUM(I72+K72)</f>
        <v>1</v>
      </c>
      <c r="H72" s="33"/>
      <c r="I72" s="32"/>
      <c r="J72" s="33"/>
      <c r="K72" s="32">
        <v>1</v>
      </c>
      <c r="L72" s="33"/>
      <c r="M72" s="32"/>
      <c r="N72" s="33"/>
      <c r="O72" s="32"/>
      <c r="P72" s="33"/>
      <c r="Q72" s="32">
        <v>0</v>
      </c>
      <c r="R72" s="32"/>
    </row>
    <row r="73" spans="1:18" s="149" customFormat="1" ht="24">
      <c r="A73" s="32">
        <v>10</v>
      </c>
      <c r="B73" s="150" t="s">
        <v>323</v>
      </c>
      <c r="C73" s="175">
        <f t="shared" si="4"/>
        <v>0</v>
      </c>
      <c r="D73" s="175"/>
      <c r="E73" s="175"/>
      <c r="F73" s="175"/>
      <c r="G73" s="32"/>
      <c r="H73" s="33"/>
      <c r="I73" s="32"/>
      <c r="J73" s="33"/>
      <c r="K73" s="32"/>
      <c r="L73" s="33"/>
      <c r="M73" s="32"/>
      <c r="N73" s="33"/>
      <c r="O73" s="32"/>
      <c r="P73" s="33"/>
      <c r="Q73" s="32">
        <v>2</v>
      </c>
      <c r="R73" s="32"/>
    </row>
    <row r="74" spans="1:18" s="149" customFormat="1" ht="12.75">
      <c r="A74" s="32">
        <v>11</v>
      </c>
      <c r="B74" s="150" t="s">
        <v>376</v>
      </c>
      <c r="C74" s="175">
        <f t="shared" si="4"/>
        <v>2</v>
      </c>
      <c r="D74" s="175"/>
      <c r="E74" s="175"/>
      <c r="F74" s="175">
        <f t="shared" si="3"/>
        <v>2</v>
      </c>
      <c r="G74" s="32">
        <f aca="true" t="shared" si="5" ref="G74:G136">SUM(I74+K74)</f>
        <v>2</v>
      </c>
      <c r="H74" s="33"/>
      <c r="I74" s="32"/>
      <c r="J74" s="33"/>
      <c r="K74" s="32">
        <v>2</v>
      </c>
      <c r="L74" s="33"/>
      <c r="M74" s="32"/>
      <c r="N74" s="33"/>
      <c r="O74" s="32"/>
      <c r="P74" s="33"/>
      <c r="Q74" s="32">
        <v>0</v>
      </c>
      <c r="R74" s="32"/>
    </row>
    <row r="75" spans="1:18" s="149" customFormat="1" ht="123.75" customHeight="1">
      <c r="A75" s="32">
        <v>12</v>
      </c>
      <c r="B75" s="150" t="s">
        <v>220</v>
      </c>
      <c r="C75" s="175">
        <f t="shared" si="4"/>
        <v>14</v>
      </c>
      <c r="D75" s="175"/>
      <c r="E75" s="175">
        <v>4</v>
      </c>
      <c r="F75" s="175">
        <f t="shared" si="3"/>
        <v>10</v>
      </c>
      <c r="G75" s="32">
        <f t="shared" si="5"/>
        <v>10</v>
      </c>
      <c r="H75" s="33"/>
      <c r="I75" s="32"/>
      <c r="J75" s="33"/>
      <c r="K75" s="32">
        <v>10</v>
      </c>
      <c r="L75" s="33"/>
      <c r="M75" s="32"/>
      <c r="N75" s="33"/>
      <c r="O75" s="32"/>
      <c r="P75" s="33"/>
      <c r="Q75" s="32">
        <v>3</v>
      </c>
      <c r="R75" s="32"/>
    </row>
    <row r="76" spans="1:18" s="149" customFormat="1" ht="123" customHeight="1">
      <c r="A76" s="32">
        <v>13</v>
      </c>
      <c r="B76" s="150" t="s">
        <v>221</v>
      </c>
      <c r="C76" s="175">
        <f t="shared" si="4"/>
        <v>6</v>
      </c>
      <c r="D76" s="175"/>
      <c r="E76" s="175">
        <v>1</v>
      </c>
      <c r="F76" s="175">
        <f t="shared" si="3"/>
        <v>5</v>
      </c>
      <c r="G76" s="32">
        <f t="shared" si="5"/>
        <v>5</v>
      </c>
      <c r="H76" s="33"/>
      <c r="I76" s="32">
        <v>1</v>
      </c>
      <c r="J76" s="33"/>
      <c r="K76" s="32">
        <v>4</v>
      </c>
      <c r="L76" s="33"/>
      <c r="M76" s="32"/>
      <c r="N76" s="33"/>
      <c r="O76" s="32"/>
      <c r="P76" s="33"/>
      <c r="Q76" s="32">
        <v>1</v>
      </c>
      <c r="R76" s="32"/>
    </row>
    <row r="77" spans="1:18" s="149" customFormat="1" ht="15">
      <c r="A77" s="210" t="s">
        <v>324</v>
      </c>
      <c r="B77" s="211"/>
      <c r="C77" s="173">
        <f t="shared" si="4"/>
        <v>46</v>
      </c>
      <c r="D77" s="173">
        <f>SUM(D64:D76)</f>
        <v>0</v>
      </c>
      <c r="E77" s="173">
        <f>SUM(E64:E76)</f>
        <v>6</v>
      </c>
      <c r="F77" s="173">
        <f>SUM(G77+M77+O77)</f>
        <v>40</v>
      </c>
      <c r="G77" s="173">
        <f>SUM(I77+K77)</f>
        <v>40</v>
      </c>
      <c r="H77" s="174">
        <f>G77/F77*100</f>
        <v>100</v>
      </c>
      <c r="I77" s="173">
        <f>SUM(I64:I76)</f>
        <v>4</v>
      </c>
      <c r="J77" s="174">
        <f>I77/F77*100</f>
        <v>10</v>
      </c>
      <c r="K77" s="173">
        <f>SUM(K64:K76)</f>
        <v>36</v>
      </c>
      <c r="L77" s="174">
        <f>K77/F77*100</f>
        <v>90</v>
      </c>
      <c r="M77" s="173">
        <f>SUM(M64:M76)</f>
        <v>0</v>
      </c>
      <c r="N77" s="174">
        <f>M77/F77*100</f>
        <v>0</v>
      </c>
      <c r="O77" s="173">
        <f>SUM(O64:O76)</f>
        <v>0</v>
      </c>
      <c r="P77" s="174">
        <f>O77/F77*100</f>
        <v>0</v>
      </c>
      <c r="Q77" s="173">
        <f>SUM(Q64:Q76)</f>
        <v>14</v>
      </c>
      <c r="R77" s="173"/>
    </row>
    <row r="78" spans="1:18" s="149" customFormat="1" ht="36">
      <c r="A78" s="101">
        <v>1</v>
      </c>
      <c r="B78" s="102" t="s">
        <v>263</v>
      </c>
      <c r="C78" s="175">
        <f t="shared" si="4"/>
        <v>3</v>
      </c>
      <c r="D78" s="175"/>
      <c r="E78" s="175"/>
      <c r="F78" s="175">
        <f t="shared" si="3"/>
        <v>3</v>
      </c>
      <c r="G78" s="32">
        <f t="shared" si="5"/>
        <v>3</v>
      </c>
      <c r="H78" s="33"/>
      <c r="I78" s="32"/>
      <c r="J78" s="33"/>
      <c r="K78" s="32">
        <v>3</v>
      </c>
      <c r="L78" s="33"/>
      <c r="M78" s="32"/>
      <c r="N78" s="33"/>
      <c r="O78" s="32"/>
      <c r="P78" s="33"/>
      <c r="Q78" s="32">
        <v>0</v>
      </c>
      <c r="R78" s="32"/>
    </row>
    <row r="79" spans="1:18" s="149" customFormat="1" ht="36">
      <c r="A79" s="101">
        <v>2</v>
      </c>
      <c r="B79" s="102" t="s">
        <v>264</v>
      </c>
      <c r="C79" s="175">
        <f aca="true" t="shared" si="6" ref="C79:C120">SUM(D79:F79)</f>
        <v>1</v>
      </c>
      <c r="D79" s="175"/>
      <c r="E79" s="175"/>
      <c r="F79" s="175">
        <f t="shared" si="3"/>
        <v>1</v>
      </c>
      <c r="G79" s="32">
        <f t="shared" si="5"/>
        <v>1</v>
      </c>
      <c r="H79" s="33"/>
      <c r="I79" s="32"/>
      <c r="J79" s="33"/>
      <c r="K79" s="32">
        <v>1</v>
      </c>
      <c r="L79" s="33"/>
      <c r="M79" s="32"/>
      <c r="N79" s="33"/>
      <c r="O79" s="32"/>
      <c r="P79" s="33"/>
      <c r="Q79" s="32">
        <v>1</v>
      </c>
      <c r="R79" s="32"/>
    </row>
    <row r="80" spans="1:18" s="149" customFormat="1" ht="36">
      <c r="A80" s="101">
        <v>3</v>
      </c>
      <c r="B80" s="102" t="s">
        <v>265</v>
      </c>
      <c r="C80" s="175">
        <f t="shared" si="6"/>
        <v>4</v>
      </c>
      <c r="D80" s="175"/>
      <c r="E80" s="175"/>
      <c r="F80" s="175">
        <f t="shared" si="3"/>
        <v>4</v>
      </c>
      <c r="G80" s="32">
        <f t="shared" si="5"/>
        <v>4</v>
      </c>
      <c r="H80" s="33"/>
      <c r="I80" s="32">
        <v>1</v>
      </c>
      <c r="J80" s="33"/>
      <c r="K80" s="32">
        <v>3</v>
      </c>
      <c r="L80" s="33"/>
      <c r="M80" s="32"/>
      <c r="N80" s="33"/>
      <c r="O80" s="32"/>
      <c r="P80" s="33"/>
      <c r="Q80" s="32">
        <v>0</v>
      </c>
      <c r="R80" s="32"/>
    </row>
    <row r="81" spans="1:18" s="149" customFormat="1" ht="24">
      <c r="A81" s="101">
        <v>4</v>
      </c>
      <c r="B81" s="102" t="s">
        <v>266</v>
      </c>
      <c r="C81" s="175">
        <f t="shared" si="6"/>
        <v>11</v>
      </c>
      <c r="D81" s="175"/>
      <c r="E81" s="175">
        <v>1</v>
      </c>
      <c r="F81" s="175">
        <f t="shared" si="3"/>
        <v>10</v>
      </c>
      <c r="G81" s="32">
        <f t="shared" si="5"/>
        <v>10</v>
      </c>
      <c r="H81" s="33"/>
      <c r="I81" s="32"/>
      <c r="J81" s="33"/>
      <c r="K81" s="32">
        <v>10</v>
      </c>
      <c r="L81" s="33"/>
      <c r="M81" s="32"/>
      <c r="N81" s="33"/>
      <c r="O81" s="32"/>
      <c r="P81" s="33"/>
      <c r="Q81" s="32">
        <v>1</v>
      </c>
      <c r="R81" s="32"/>
    </row>
    <row r="82" spans="1:18" s="149" customFormat="1" ht="36">
      <c r="A82" s="101">
        <v>5</v>
      </c>
      <c r="B82" s="102" t="s">
        <v>267</v>
      </c>
      <c r="C82" s="175">
        <f t="shared" si="6"/>
        <v>2</v>
      </c>
      <c r="D82" s="175"/>
      <c r="E82" s="175"/>
      <c r="F82" s="175">
        <f t="shared" si="3"/>
        <v>2</v>
      </c>
      <c r="G82" s="32">
        <f t="shared" si="5"/>
        <v>2</v>
      </c>
      <c r="H82" s="33"/>
      <c r="I82" s="32"/>
      <c r="J82" s="33"/>
      <c r="K82" s="32">
        <v>2</v>
      </c>
      <c r="L82" s="33"/>
      <c r="M82" s="32"/>
      <c r="N82" s="33"/>
      <c r="O82" s="32"/>
      <c r="P82" s="33"/>
      <c r="Q82" s="32">
        <v>2</v>
      </c>
      <c r="R82" s="32"/>
    </row>
    <row r="83" spans="1:18" s="149" customFormat="1" ht="72">
      <c r="A83" s="101">
        <v>6</v>
      </c>
      <c r="B83" s="72" t="s">
        <v>365</v>
      </c>
      <c r="C83" s="175">
        <f t="shared" si="6"/>
        <v>4</v>
      </c>
      <c r="D83" s="175"/>
      <c r="E83" s="175"/>
      <c r="F83" s="175">
        <f t="shared" si="3"/>
        <v>4</v>
      </c>
      <c r="G83" s="32">
        <f t="shared" si="5"/>
        <v>4</v>
      </c>
      <c r="H83" s="33"/>
      <c r="I83" s="32">
        <v>1</v>
      </c>
      <c r="J83" s="33"/>
      <c r="K83" s="32">
        <v>3</v>
      </c>
      <c r="L83" s="33"/>
      <c r="M83" s="32"/>
      <c r="N83" s="33"/>
      <c r="O83" s="32"/>
      <c r="P83" s="33"/>
      <c r="Q83" s="32">
        <v>0</v>
      </c>
      <c r="R83" s="32"/>
    </row>
    <row r="84" spans="1:18" s="149" customFormat="1" ht="24">
      <c r="A84" s="101">
        <v>7</v>
      </c>
      <c r="B84" s="102" t="s">
        <v>268</v>
      </c>
      <c r="C84" s="175">
        <f t="shared" si="6"/>
        <v>3</v>
      </c>
      <c r="D84" s="175"/>
      <c r="E84" s="175"/>
      <c r="F84" s="175">
        <f t="shared" si="3"/>
        <v>3</v>
      </c>
      <c r="G84" s="32">
        <f t="shared" si="5"/>
        <v>3</v>
      </c>
      <c r="H84" s="33"/>
      <c r="I84" s="32"/>
      <c r="J84" s="33"/>
      <c r="K84" s="32">
        <v>3</v>
      </c>
      <c r="L84" s="33"/>
      <c r="M84" s="32"/>
      <c r="N84" s="33"/>
      <c r="O84" s="32"/>
      <c r="P84" s="33"/>
      <c r="Q84" s="32">
        <v>0</v>
      </c>
      <c r="R84" s="32"/>
    </row>
    <row r="85" spans="1:18" s="149" customFormat="1" ht="36">
      <c r="A85" s="101">
        <v>8</v>
      </c>
      <c r="B85" s="102" t="s">
        <v>269</v>
      </c>
      <c r="C85" s="175">
        <f t="shared" si="6"/>
        <v>8</v>
      </c>
      <c r="D85" s="175"/>
      <c r="E85" s="175"/>
      <c r="F85" s="175">
        <f t="shared" si="3"/>
        <v>8</v>
      </c>
      <c r="G85" s="32">
        <f t="shared" si="5"/>
        <v>7</v>
      </c>
      <c r="H85" s="33"/>
      <c r="I85" s="32">
        <v>3</v>
      </c>
      <c r="J85" s="33"/>
      <c r="K85" s="32">
        <v>4</v>
      </c>
      <c r="L85" s="33"/>
      <c r="M85" s="32">
        <v>1</v>
      </c>
      <c r="N85" s="33"/>
      <c r="O85" s="32"/>
      <c r="P85" s="33"/>
      <c r="Q85" s="32">
        <v>4</v>
      </c>
      <c r="R85" s="32"/>
    </row>
    <row r="86" spans="1:18" s="149" customFormat="1" ht="24">
      <c r="A86" s="101">
        <v>9</v>
      </c>
      <c r="B86" s="102" t="s">
        <v>270</v>
      </c>
      <c r="C86" s="175">
        <f t="shared" si="6"/>
        <v>3</v>
      </c>
      <c r="D86" s="175"/>
      <c r="E86" s="175"/>
      <c r="F86" s="175">
        <f t="shared" si="3"/>
        <v>3</v>
      </c>
      <c r="G86" s="32">
        <f t="shared" si="5"/>
        <v>3</v>
      </c>
      <c r="H86" s="33"/>
      <c r="I86" s="32">
        <v>0</v>
      </c>
      <c r="J86" s="33"/>
      <c r="K86" s="32">
        <v>3</v>
      </c>
      <c r="L86" s="33"/>
      <c r="M86" s="32"/>
      <c r="N86" s="33"/>
      <c r="O86" s="32"/>
      <c r="P86" s="33"/>
      <c r="Q86" s="32">
        <v>1</v>
      </c>
      <c r="R86" s="32"/>
    </row>
    <row r="87" spans="1:18" s="149" customFormat="1" ht="60">
      <c r="A87" s="101">
        <v>10</v>
      </c>
      <c r="B87" s="73" t="s">
        <v>366</v>
      </c>
      <c r="C87" s="175">
        <f t="shared" si="6"/>
        <v>5</v>
      </c>
      <c r="D87" s="175"/>
      <c r="E87" s="175"/>
      <c r="F87" s="175">
        <f t="shared" si="3"/>
        <v>5</v>
      </c>
      <c r="G87" s="32">
        <f t="shared" si="5"/>
        <v>5</v>
      </c>
      <c r="H87" s="33"/>
      <c r="I87" s="32">
        <v>1</v>
      </c>
      <c r="J87" s="33"/>
      <c r="K87" s="32">
        <v>4</v>
      </c>
      <c r="L87" s="33"/>
      <c r="M87" s="32"/>
      <c r="N87" s="33"/>
      <c r="O87" s="32"/>
      <c r="P87" s="33"/>
      <c r="Q87" s="32">
        <v>2</v>
      </c>
      <c r="R87" s="32"/>
    </row>
    <row r="88" spans="1:18" s="149" customFormat="1" ht="24">
      <c r="A88" s="101">
        <v>11</v>
      </c>
      <c r="B88" s="102" t="s">
        <v>271</v>
      </c>
      <c r="C88" s="175">
        <f t="shared" si="6"/>
        <v>6</v>
      </c>
      <c r="D88" s="175"/>
      <c r="E88" s="175"/>
      <c r="F88" s="175">
        <f t="shared" si="3"/>
        <v>6</v>
      </c>
      <c r="G88" s="32">
        <f t="shared" si="5"/>
        <v>6</v>
      </c>
      <c r="H88" s="33"/>
      <c r="I88" s="32">
        <v>4</v>
      </c>
      <c r="J88" s="33"/>
      <c r="K88" s="32">
        <v>2</v>
      </c>
      <c r="L88" s="33"/>
      <c r="M88" s="32"/>
      <c r="N88" s="33"/>
      <c r="O88" s="32"/>
      <c r="P88" s="33"/>
      <c r="Q88" s="32">
        <v>0</v>
      </c>
      <c r="R88" s="32"/>
    </row>
    <row r="89" spans="1:18" s="149" customFormat="1" ht="24">
      <c r="A89" s="101">
        <v>12</v>
      </c>
      <c r="B89" s="102" t="s">
        <v>272</v>
      </c>
      <c r="C89" s="175">
        <f t="shared" si="6"/>
        <v>14</v>
      </c>
      <c r="D89" s="175"/>
      <c r="E89" s="175"/>
      <c r="F89" s="175">
        <f t="shared" si="3"/>
        <v>14</v>
      </c>
      <c r="G89" s="32">
        <f t="shared" si="5"/>
        <v>14</v>
      </c>
      <c r="H89" s="33"/>
      <c r="I89" s="32">
        <v>11</v>
      </c>
      <c r="J89" s="33"/>
      <c r="K89" s="32">
        <v>3</v>
      </c>
      <c r="L89" s="33"/>
      <c r="M89" s="32"/>
      <c r="N89" s="33"/>
      <c r="O89" s="32"/>
      <c r="P89" s="33"/>
      <c r="Q89" s="32">
        <v>0</v>
      </c>
      <c r="R89" s="32"/>
    </row>
    <row r="90" spans="1:18" s="149" customFormat="1" ht="48">
      <c r="A90" s="101">
        <v>13</v>
      </c>
      <c r="B90" s="102" t="s">
        <v>273</v>
      </c>
      <c r="C90" s="175">
        <f t="shared" si="6"/>
        <v>2</v>
      </c>
      <c r="D90" s="175"/>
      <c r="E90" s="175"/>
      <c r="F90" s="175">
        <f t="shared" si="3"/>
        <v>2</v>
      </c>
      <c r="G90" s="32">
        <f t="shared" si="5"/>
        <v>2</v>
      </c>
      <c r="H90" s="33"/>
      <c r="I90" s="32">
        <v>1</v>
      </c>
      <c r="J90" s="33"/>
      <c r="K90" s="32">
        <v>1</v>
      </c>
      <c r="L90" s="33"/>
      <c r="M90" s="32"/>
      <c r="N90" s="33"/>
      <c r="O90" s="32"/>
      <c r="P90" s="33"/>
      <c r="Q90" s="32">
        <v>3</v>
      </c>
      <c r="R90" s="32"/>
    </row>
    <row r="91" spans="1:18" s="149" customFormat="1" ht="24">
      <c r="A91" s="101">
        <v>14</v>
      </c>
      <c r="B91" s="102" t="s">
        <v>274</v>
      </c>
      <c r="C91" s="175">
        <f t="shared" si="6"/>
        <v>16</v>
      </c>
      <c r="D91" s="175"/>
      <c r="E91" s="175"/>
      <c r="F91" s="175">
        <f t="shared" si="3"/>
        <v>16</v>
      </c>
      <c r="G91" s="32">
        <f t="shared" si="5"/>
        <v>16</v>
      </c>
      <c r="H91" s="33"/>
      <c r="I91" s="32">
        <v>6</v>
      </c>
      <c r="J91" s="33"/>
      <c r="K91" s="32">
        <v>10</v>
      </c>
      <c r="L91" s="33"/>
      <c r="M91" s="32"/>
      <c r="N91" s="33"/>
      <c r="O91" s="32"/>
      <c r="P91" s="33"/>
      <c r="Q91" s="32">
        <v>4</v>
      </c>
      <c r="R91" s="32"/>
    </row>
    <row r="92" spans="1:18" s="149" customFormat="1" ht="39" customHeight="1">
      <c r="A92" s="101">
        <v>15</v>
      </c>
      <c r="B92" s="102" t="s">
        <v>275</v>
      </c>
      <c r="C92" s="175">
        <f t="shared" si="6"/>
        <v>9</v>
      </c>
      <c r="D92" s="175"/>
      <c r="E92" s="175"/>
      <c r="F92" s="175">
        <f t="shared" si="3"/>
        <v>9</v>
      </c>
      <c r="G92" s="32">
        <f t="shared" si="5"/>
        <v>9</v>
      </c>
      <c r="H92" s="33"/>
      <c r="I92" s="32">
        <v>7</v>
      </c>
      <c r="J92" s="33"/>
      <c r="K92" s="32">
        <v>2</v>
      </c>
      <c r="L92" s="33"/>
      <c r="M92" s="32"/>
      <c r="N92" s="33"/>
      <c r="O92" s="32"/>
      <c r="P92" s="33"/>
      <c r="Q92" s="32">
        <v>2</v>
      </c>
      <c r="R92" s="32"/>
    </row>
    <row r="93" spans="1:18" s="149" customFormat="1" ht="60">
      <c r="A93" s="101">
        <v>16</v>
      </c>
      <c r="B93" s="72" t="s">
        <v>222</v>
      </c>
      <c r="C93" s="175">
        <f t="shared" si="6"/>
        <v>26</v>
      </c>
      <c r="D93" s="175"/>
      <c r="E93" s="175"/>
      <c r="F93" s="175">
        <f t="shared" si="3"/>
        <v>26</v>
      </c>
      <c r="G93" s="32">
        <f t="shared" si="5"/>
        <v>26</v>
      </c>
      <c r="H93" s="33"/>
      <c r="I93" s="32">
        <v>18</v>
      </c>
      <c r="J93" s="33"/>
      <c r="K93" s="32">
        <v>8</v>
      </c>
      <c r="L93" s="33"/>
      <c r="M93" s="32"/>
      <c r="N93" s="33"/>
      <c r="O93" s="32"/>
      <c r="P93" s="33"/>
      <c r="Q93" s="32">
        <v>0</v>
      </c>
      <c r="R93" s="32"/>
    </row>
    <row r="94" spans="1:18" s="149" customFormat="1" ht="24">
      <c r="A94" s="101">
        <v>17</v>
      </c>
      <c r="B94" s="102" t="s">
        <v>276</v>
      </c>
      <c r="C94" s="175">
        <f t="shared" si="6"/>
        <v>6</v>
      </c>
      <c r="D94" s="175"/>
      <c r="E94" s="175">
        <v>2</v>
      </c>
      <c r="F94" s="175">
        <f t="shared" si="3"/>
        <v>4</v>
      </c>
      <c r="G94" s="32">
        <f t="shared" si="5"/>
        <v>4</v>
      </c>
      <c r="H94" s="33"/>
      <c r="I94" s="32">
        <v>1</v>
      </c>
      <c r="J94" s="33"/>
      <c r="K94" s="32">
        <v>3</v>
      </c>
      <c r="L94" s="33"/>
      <c r="M94" s="32"/>
      <c r="N94" s="33"/>
      <c r="O94" s="32"/>
      <c r="P94" s="33"/>
      <c r="Q94" s="32">
        <v>2</v>
      </c>
      <c r="R94" s="32"/>
    </row>
    <row r="95" spans="1:18" s="149" customFormat="1" ht="36">
      <c r="A95" s="101">
        <v>18</v>
      </c>
      <c r="B95" s="102" t="s">
        <v>325</v>
      </c>
      <c r="C95" s="175">
        <f t="shared" si="6"/>
        <v>2</v>
      </c>
      <c r="D95" s="175"/>
      <c r="E95" s="175">
        <v>1</v>
      </c>
      <c r="F95" s="175">
        <f t="shared" si="3"/>
        <v>1</v>
      </c>
      <c r="G95" s="32">
        <f t="shared" si="5"/>
        <v>1</v>
      </c>
      <c r="H95" s="33"/>
      <c r="I95" s="32"/>
      <c r="J95" s="33"/>
      <c r="K95" s="32">
        <v>1</v>
      </c>
      <c r="L95" s="33"/>
      <c r="M95" s="32"/>
      <c r="N95" s="33"/>
      <c r="O95" s="32"/>
      <c r="P95" s="33"/>
      <c r="Q95" s="32">
        <v>1</v>
      </c>
      <c r="R95" s="32"/>
    </row>
    <row r="96" spans="1:18" s="149" customFormat="1" ht="36">
      <c r="A96" s="101">
        <v>19</v>
      </c>
      <c r="B96" s="102" t="s">
        <v>277</v>
      </c>
      <c r="C96" s="175">
        <f t="shared" si="6"/>
        <v>0</v>
      </c>
      <c r="D96" s="175"/>
      <c r="E96" s="175"/>
      <c r="F96" s="175"/>
      <c r="G96" s="32"/>
      <c r="H96" s="33"/>
      <c r="I96" s="32"/>
      <c r="J96" s="33"/>
      <c r="K96" s="32"/>
      <c r="L96" s="33"/>
      <c r="M96" s="32"/>
      <c r="N96" s="33"/>
      <c r="O96" s="32"/>
      <c r="P96" s="33"/>
      <c r="Q96" s="32">
        <v>0</v>
      </c>
      <c r="R96" s="32"/>
    </row>
    <row r="97" spans="1:18" ht="24">
      <c r="A97" s="101">
        <v>20</v>
      </c>
      <c r="B97" s="102" t="s">
        <v>278</v>
      </c>
      <c r="C97" s="175">
        <f t="shared" si="6"/>
        <v>2</v>
      </c>
      <c r="D97" s="175"/>
      <c r="E97" s="175"/>
      <c r="F97" s="175">
        <f t="shared" si="3"/>
        <v>2</v>
      </c>
      <c r="G97" s="32">
        <f t="shared" si="5"/>
        <v>2</v>
      </c>
      <c r="H97" s="33"/>
      <c r="I97" s="32"/>
      <c r="J97" s="33"/>
      <c r="K97" s="32">
        <v>2</v>
      </c>
      <c r="L97" s="33"/>
      <c r="M97" s="32"/>
      <c r="N97" s="33"/>
      <c r="O97" s="32"/>
      <c r="P97" s="33"/>
      <c r="Q97" s="32">
        <v>2</v>
      </c>
      <c r="R97" s="32"/>
    </row>
    <row r="98" spans="1:18" ht="48">
      <c r="A98" s="101">
        <v>21</v>
      </c>
      <c r="B98" s="102" t="s">
        <v>350</v>
      </c>
      <c r="C98" s="175">
        <f t="shared" si="6"/>
        <v>11</v>
      </c>
      <c r="D98" s="175"/>
      <c r="E98" s="175"/>
      <c r="F98" s="175">
        <f t="shared" si="3"/>
        <v>11</v>
      </c>
      <c r="G98" s="32">
        <f t="shared" si="5"/>
        <v>11</v>
      </c>
      <c r="H98" s="33"/>
      <c r="I98" s="32">
        <v>7</v>
      </c>
      <c r="J98" s="33"/>
      <c r="K98" s="32">
        <v>4</v>
      </c>
      <c r="L98" s="33"/>
      <c r="M98" s="32"/>
      <c r="N98" s="33"/>
      <c r="O98" s="32"/>
      <c r="P98" s="33"/>
      <c r="Q98" s="32">
        <v>1</v>
      </c>
      <c r="R98" s="32"/>
    </row>
    <row r="99" spans="1:18" ht="48">
      <c r="A99" s="101">
        <v>22</v>
      </c>
      <c r="B99" s="102" t="s">
        <v>351</v>
      </c>
      <c r="C99" s="175">
        <f t="shared" si="6"/>
        <v>5</v>
      </c>
      <c r="D99" s="175"/>
      <c r="E99" s="175">
        <v>1</v>
      </c>
      <c r="F99" s="175">
        <f t="shared" si="3"/>
        <v>4</v>
      </c>
      <c r="G99" s="32">
        <f t="shared" si="5"/>
        <v>4</v>
      </c>
      <c r="H99" s="33"/>
      <c r="I99" s="32">
        <v>2</v>
      </c>
      <c r="J99" s="33"/>
      <c r="K99" s="32">
        <v>2</v>
      </c>
      <c r="L99" s="33"/>
      <c r="M99" s="32"/>
      <c r="N99" s="33"/>
      <c r="O99" s="32"/>
      <c r="P99" s="33"/>
      <c r="Q99" s="32">
        <v>1</v>
      </c>
      <c r="R99" s="32"/>
    </row>
    <row r="100" spans="1:18" ht="36">
      <c r="A100" s="101">
        <v>23</v>
      </c>
      <c r="B100" s="102" t="s">
        <v>279</v>
      </c>
      <c r="C100" s="175">
        <f t="shared" si="6"/>
        <v>1</v>
      </c>
      <c r="D100" s="175"/>
      <c r="E100" s="175"/>
      <c r="F100" s="175">
        <f t="shared" si="3"/>
        <v>1</v>
      </c>
      <c r="G100" s="32">
        <f t="shared" si="5"/>
        <v>1</v>
      </c>
      <c r="H100" s="33"/>
      <c r="I100" s="32">
        <v>1</v>
      </c>
      <c r="J100" s="33"/>
      <c r="K100" s="32"/>
      <c r="L100" s="33"/>
      <c r="M100" s="32"/>
      <c r="N100" s="33"/>
      <c r="O100" s="32"/>
      <c r="P100" s="33"/>
      <c r="Q100" s="32">
        <v>0</v>
      </c>
      <c r="R100" s="32"/>
    </row>
    <row r="101" spans="1:18" ht="36">
      <c r="A101" s="101">
        <v>24</v>
      </c>
      <c r="B101" s="102" t="s">
        <v>280</v>
      </c>
      <c r="C101" s="175">
        <f t="shared" si="6"/>
        <v>8</v>
      </c>
      <c r="D101" s="175"/>
      <c r="E101" s="175"/>
      <c r="F101" s="175">
        <f t="shared" si="3"/>
        <v>8</v>
      </c>
      <c r="G101" s="32">
        <f t="shared" si="5"/>
        <v>8</v>
      </c>
      <c r="H101" s="33"/>
      <c r="I101" s="32">
        <v>4</v>
      </c>
      <c r="J101" s="33"/>
      <c r="K101" s="32">
        <v>4</v>
      </c>
      <c r="L101" s="33"/>
      <c r="M101" s="32"/>
      <c r="N101" s="33"/>
      <c r="O101" s="32"/>
      <c r="P101" s="33"/>
      <c r="Q101" s="32">
        <v>2</v>
      </c>
      <c r="R101" s="32"/>
    </row>
    <row r="102" spans="1:18" ht="24">
      <c r="A102" s="101">
        <v>25</v>
      </c>
      <c r="B102" s="102" t="s">
        <v>281</v>
      </c>
      <c r="C102" s="175">
        <f t="shared" si="6"/>
        <v>8</v>
      </c>
      <c r="D102" s="175"/>
      <c r="E102" s="175"/>
      <c r="F102" s="175">
        <f t="shared" si="3"/>
        <v>8</v>
      </c>
      <c r="G102" s="32">
        <f t="shared" si="5"/>
        <v>8</v>
      </c>
      <c r="H102" s="33"/>
      <c r="I102" s="32">
        <v>3</v>
      </c>
      <c r="J102" s="33"/>
      <c r="K102" s="32">
        <v>5</v>
      </c>
      <c r="L102" s="33"/>
      <c r="M102" s="32"/>
      <c r="N102" s="33"/>
      <c r="O102" s="32"/>
      <c r="P102" s="33"/>
      <c r="Q102" s="32">
        <v>0</v>
      </c>
      <c r="R102" s="32"/>
    </row>
    <row r="103" spans="1:18" ht="24">
      <c r="A103" s="101">
        <v>26</v>
      </c>
      <c r="B103" s="102" t="s">
        <v>282</v>
      </c>
      <c r="C103" s="175">
        <f t="shared" si="6"/>
        <v>7</v>
      </c>
      <c r="D103" s="175"/>
      <c r="E103" s="175">
        <v>1</v>
      </c>
      <c r="F103" s="175">
        <f t="shared" si="3"/>
        <v>6</v>
      </c>
      <c r="G103" s="32">
        <f t="shared" si="5"/>
        <v>6</v>
      </c>
      <c r="H103" s="33"/>
      <c r="I103" s="32">
        <v>1</v>
      </c>
      <c r="J103" s="33"/>
      <c r="K103" s="32">
        <v>5</v>
      </c>
      <c r="L103" s="33"/>
      <c r="M103" s="32"/>
      <c r="N103" s="33"/>
      <c r="O103" s="32"/>
      <c r="P103" s="33"/>
      <c r="Q103" s="32">
        <v>5</v>
      </c>
      <c r="R103" s="32"/>
    </row>
    <row r="104" spans="1:18" ht="12.75">
      <c r="A104" s="101">
        <v>27</v>
      </c>
      <c r="B104" s="102" t="s">
        <v>283</v>
      </c>
      <c r="C104" s="175">
        <f t="shared" si="6"/>
        <v>2</v>
      </c>
      <c r="D104" s="175"/>
      <c r="E104" s="175"/>
      <c r="F104" s="175">
        <f t="shared" si="3"/>
        <v>2</v>
      </c>
      <c r="G104" s="32">
        <f t="shared" si="5"/>
        <v>2</v>
      </c>
      <c r="H104" s="33"/>
      <c r="I104" s="32"/>
      <c r="J104" s="33"/>
      <c r="K104" s="32">
        <v>2</v>
      </c>
      <c r="L104" s="33"/>
      <c r="M104" s="32"/>
      <c r="N104" s="33"/>
      <c r="O104" s="32"/>
      <c r="P104" s="33"/>
      <c r="Q104" s="32">
        <v>0</v>
      </c>
      <c r="R104" s="32"/>
    </row>
    <row r="105" spans="1:18" ht="12.75">
      <c r="A105" s="101">
        <v>28</v>
      </c>
      <c r="B105" s="102" t="s">
        <v>284</v>
      </c>
      <c r="C105" s="175">
        <f t="shared" si="6"/>
        <v>5</v>
      </c>
      <c r="D105" s="175"/>
      <c r="E105" s="175"/>
      <c r="F105" s="175">
        <f t="shared" si="3"/>
        <v>5</v>
      </c>
      <c r="G105" s="32">
        <f t="shared" si="5"/>
        <v>5</v>
      </c>
      <c r="H105" s="33"/>
      <c r="I105" s="32">
        <v>1</v>
      </c>
      <c r="J105" s="33"/>
      <c r="K105" s="32">
        <v>4</v>
      </c>
      <c r="L105" s="33"/>
      <c r="M105" s="32"/>
      <c r="N105" s="33"/>
      <c r="O105" s="32"/>
      <c r="P105" s="33"/>
      <c r="Q105" s="32">
        <v>0</v>
      </c>
      <c r="R105" s="32"/>
    </row>
    <row r="106" spans="1:18" ht="12.75">
      <c r="A106" s="101">
        <v>29</v>
      </c>
      <c r="B106" s="102" t="s">
        <v>285</v>
      </c>
      <c r="C106" s="175">
        <f t="shared" si="6"/>
        <v>4</v>
      </c>
      <c r="D106" s="175"/>
      <c r="E106" s="175"/>
      <c r="F106" s="175">
        <f t="shared" si="3"/>
        <v>4</v>
      </c>
      <c r="G106" s="32">
        <f t="shared" si="5"/>
        <v>4</v>
      </c>
      <c r="H106" s="33"/>
      <c r="I106" s="32">
        <v>1</v>
      </c>
      <c r="J106" s="33"/>
      <c r="K106" s="32">
        <v>3</v>
      </c>
      <c r="L106" s="33"/>
      <c r="M106" s="32"/>
      <c r="N106" s="33"/>
      <c r="O106" s="32"/>
      <c r="P106" s="33"/>
      <c r="Q106" s="32">
        <v>4</v>
      </c>
      <c r="R106" s="32"/>
    </row>
    <row r="107" spans="1:18" ht="12.75">
      <c r="A107" s="101">
        <v>30</v>
      </c>
      <c r="B107" s="102" t="s">
        <v>286</v>
      </c>
      <c r="C107" s="175">
        <f t="shared" si="6"/>
        <v>3</v>
      </c>
      <c r="D107" s="175"/>
      <c r="E107" s="175"/>
      <c r="F107" s="175">
        <f t="shared" si="3"/>
        <v>3</v>
      </c>
      <c r="G107" s="32">
        <f t="shared" si="5"/>
        <v>3</v>
      </c>
      <c r="H107" s="33"/>
      <c r="I107" s="32">
        <v>1</v>
      </c>
      <c r="J107" s="33"/>
      <c r="K107" s="32">
        <v>2</v>
      </c>
      <c r="L107" s="33"/>
      <c r="M107" s="32"/>
      <c r="N107" s="33"/>
      <c r="O107" s="32"/>
      <c r="P107" s="33"/>
      <c r="Q107" s="32">
        <v>3</v>
      </c>
      <c r="R107" s="32"/>
    </row>
    <row r="108" spans="1:18" ht="24">
      <c r="A108" s="101">
        <v>31</v>
      </c>
      <c r="B108" s="102" t="s">
        <v>287</v>
      </c>
      <c r="C108" s="175">
        <f t="shared" si="6"/>
        <v>10</v>
      </c>
      <c r="D108" s="175"/>
      <c r="E108" s="175"/>
      <c r="F108" s="175">
        <f t="shared" si="3"/>
        <v>10</v>
      </c>
      <c r="G108" s="32">
        <f t="shared" si="5"/>
        <v>10</v>
      </c>
      <c r="H108" s="33"/>
      <c r="I108" s="32">
        <v>1</v>
      </c>
      <c r="J108" s="33"/>
      <c r="K108" s="32">
        <v>9</v>
      </c>
      <c r="L108" s="33"/>
      <c r="M108" s="32"/>
      <c r="N108" s="33"/>
      <c r="O108" s="32"/>
      <c r="P108" s="33"/>
      <c r="Q108" s="32">
        <v>2</v>
      </c>
      <c r="R108" s="32"/>
    </row>
    <row r="109" spans="1:18" ht="24">
      <c r="A109" s="101">
        <v>32</v>
      </c>
      <c r="B109" s="102" t="s">
        <v>288</v>
      </c>
      <c r="C109" s="175">
        <f t="shared" si="6"/>
        <v>3</v>
      </c>
      <c r="D109" s="175"/>
      <c r="E109" s="175"/>
      <c r="F109" s="175">
        <f t="shared" si="3"/>
        <v>3</v>
      </c>
      <c r="G109" s="32">
        <f t="shared" si="5"/>
        <v>3</v>
      </c>
      <c r="H109" s="33"/>
      <c r="I109" s="32">
        <v>1</v>
      </c>
      <c r="J109" s="33"/>
      <c r="K109" s="32">
        <v>2</v>
      </c>
      <c r="L109" s="33"/>
      <c r="M109" s="32"/>
      <c r="N109" s="33"/>
      <c r="O109" s="32"/>
      <c r="P109" s="33"/>
      <c r="Q109" s="32">
        <v>0</v>
      </c>
      <c r="R109" s="32"/>
    </row>
    <row r="110" spans="1:18" ht="12.75">
      <c r="A110" s="101">
        <v>33</v>
      </c>
      <c r="B110" s="102" t="s">
        <v>289</v>
      </c>
      <c r="C110" s="175">
        <f t="shared" si="6"/>
        <v>18</v>
      </c>
      <c r="D110" s="175"/>
      <c r="E110" s="175"/>
      <c r="F110" s="175">
        <f t="shared" si="3"/>
        <v>18</v>
      </c>
      <c r="G110" s="32">
        <f t="shared" si="5"/>
        <v>18</v>
      </c>
      <c r="H110" s="33"/>
      <c r="I110" s="32"/>
      <c r="J110" s="33"/>
      <c r="K110" s="32">
        <v>18</v>
      </c>
      <c r="L110" s="33"/>
      <c r="M110" s="32"/>
      <c r="N110" s="33"/>
      <c r="O110" s="32"/>
      <c r="P110" s="33"/>
      <c r="Q110" s="32">
        <v>0</v>
      </c>
      <c r="R110" s="32"/>
    </row>
    <row r="111" spans="1:18" ht="24">
      <c r="A111" s="101">
        <v>34</v>
      </c>
      <c r="B111" s="102" t="s">
        <v>290</v>
      </c>
      <c r="C111" s="175">
        <f t="shared" si="6"/>
        <v>10</v>
      </c>
      <c r="D111" s="175"/>
      <c r="E111" s="175"/>
      <c r="F111" s="175">
        <f t="shared" si="3"/>
        <v>10</v>
      </c>
      <c r="G111" s="32">
        <f t="shared" si="5"/>
        <v>10</v>
      </c>
      <c r="H111" s="33"/>
      <c r="I111" s="32">
        <v>6</v>
      </c>
      <c r="J111" s="33"/>
      <c r="K111" s="32">
        <v>4</v>
      </c>
      <c r="L111" s="33"/>
      <c r="M111" s="32"/>
      <c r="N111" s="33"/>
      <c r="O111" s="32"/>
      <c r="P111" s="33"/>
      <c r="Q111" s="32">
        <v>4</v>
      </c>
      <c r="R111" s="32"/>
    </row>
    <row r="112" spans="1:18" ht="24">
      <c r="A112" s="101">
        <v>35</v>
      </c>
      <c r="B112" s="102" t="s">
        <v>291</v>
      </c>
      <c r="C112" s="175">
        <f t="shared" si="6"/>
        <v>3</v>
      </c>
      <c r="D112" s="175"/>
      <c r="E112" s="175"/>
      <c r="F112" s="175">
        <f t="shared" si="3"/>
        <v>3</v>
      </c>
      <c r="G112" s="32">
        <f t="shared" si="5"/>
        <v>3</v>
      </c>
      <c r="H112" s="33"/>
      <c r="I112" s="32"/>
      <c r="J112" s="33"/>
      <c r="K112" s="32">
        <v>3</v>
      </c>
      <c r="L112" s="33"/>
      <c r="M112" s="32"/>
      <c r="N112" s="33"/>
      <c r="O112" s="32"/>
      <c r="P112" s="33"/>
      <c r="Q112" s="32">
        <v>0</v>
      </c>
      <c r="R112" s="32"/>
    </row>
    <row r="113" spans="1:18" ht="24">
      <c r="A113" s="101">
        <v>36</v>
      </c>
      <c r="B113" s="102" t="s">
        <v>292</v>
      </c>
      <c r="C113" s="175">
        <f t="shared" si="6"/>
        <v>1</v>
      </c>
      <c r="D113" s="175"/>
      <c r="E113" s="175"/>
      <c r="F113" s="175">
        <f t="shared" si="3"/>
        <v>1</v>
      </c>
      <c r="G113" s="32">
        <f t="shared" si="5"/>
        <v>1</v>
      </c>
      <c r="H113" s="33"/>
      <c r="I113" s="32"/>
      <c r="J113" s="33"/>
      <c r="K113" s="32">
        <v>1</v>
      </c>
      <c r="L113" s="33"/>
      <c r="M113" s="32"/>
      <c r="N113" s="33"/>
      <c r="O113" s="32"/>
      <c r="P113" s="33"/>
      <c r="Q113" s="32">
        <v>0</v>
      </c>
      <c r="R113" s="32"/>
    </row>
    <row r="114" spans="1:18" ht="24">
      <c r="A114" s="101">
        <v>37</v>
      </c>
      <c r="B114" s="102" t="s">
        <v>293</v>
      </c>
      <c r="C114" s="175">
        <f t="shared" si="6"/>
        <v>4</v>
      </c>
      <c r="D114" s="175"/>
      <c r="E114" s="175"/>
      <c r="F114" s="175">
        <f t="shared" si="3"/>
        <v>4</v>
      </c>
      <c r="G114" s="32">
        <f t="shared" si="5"/>
        <v>4</v>
      </c>
      <c r="H114" s="33"/>
      <c r="I114" s="32">
        <v>1</v>
      </c>
      <c r="J114" s="33"/>
      <c r="K114" s="32">
        <v>3</v>
      </c>
      <c r="L114" s="33"/>
      <c r="M114" s="32"/>
      <c r="N114" s="33"/>
      <c r="O114" s="32"/>
      <c r="P114" s="33"/>
      <c r="Q114" s="32">
        <v>2</v>
      </c>
      <c r="R114" s="32"/>
    </row>
    <row r="115" spans="1:18" ht="24">
      <c r="A115" s="101">
        <v>38</v>
      </c>
      <c r="B115" s="102" t="s">
        <v>294</v>
      </c>
      <c r="C115" s="175">
        <f t="shared" si="6"/>
        <v>4</v>
      </c>
      <c r="D115" s="175"/>
      <c r="E115" s="175">
        <v>1</v>
      </c>
      <c r="F115" s="175">
        <f t="shared" si="3"/>
        <v>3</v>
      </c>
      <c r="G115" s="32">
        <f t="shared" si="5"/>
        <v>3</v>
      </c>
      <c r="H115" s="33"/>
      <c r="I115" s="32">
        <v>1</v>
      </c>
      <c r="J115" s="33"/>
      <c r="K115" s="32">
        <v>2</v>
      </c>
      <c r="L115" s="33"/>
      <c r="M115" s="32"/>
      <c r="N115" s="33"/>
      <c r="O115" s="32"/>
      <c r="P115" s="33"/>
      <c r="Q115" s="32">
        <v>0</v>
      </c>
      <c r="R115" s="32"/>
    </row>
    <row r="116" spans="1:18" ht="24">
      <c r="A116" s="101">
        <v>39</v>
      </c>
      <c r="B116" s="102" t="s">
        <v>379</v>
      </c>
      <c r="C116" s="175">
        <f t="shared" si="6"/>
        <v>2</v>
      </c>
      <c r="D116" s="175"/>
      <c r="E116" s="175"/>
      <c r="F116" s="175">
        <f t="shared" si="3"/>
        <v>2</v>
      </c>
      <c r="G116" s="32">
        <f t="shared" si="5"/>
        <v>2</v>
      </c>
      <c r="H116" s="33"/>
      <c r="I116" s="32"/>
      <c r="J116" s="33"/>
      <c r="K116" s="32">
        <v>2</v>
      </c>
      <c r="L116" s="33"/>
      <c r="M116" s="32"/>
      <c r="N116" s="33"/>
      <c r="O116" s="32"/>
      <c r="P116" s="33"/>
      <c r="Q116" s="32">
        <v>1</v>
      </c>
      <c r="R116" s="32"/>
    </row>
    <row r="117" spans="1:18" ht="24">
      <c r="A117" s="101">
        <v>40</v>
      </c>
      <c r="B117" s="102" t="s">
        <v>295</v>
      </c>
      <c r="C117" s="175">
        <f t="shared" si="6"/>
        <v>3</v>
      </c>
      <c r="D117" s="175"/>
      <c r="E117" s="175">
        <v>1</v>
      </c>
      <c r="F117" s="175">
        <f t="shared" si="3"/>
        <v>2</v>
      </c>
      <c r="G117" s="32">
        <f t="shared" si="5"/>
        <v>2</v>
      </c>
      <c r="H117" s="33"/>
      <c r="I117" s="32">
        <v>1</v>
      </c>
      <c r="J117" s="33"/>
      <c r="K117" s="32">
        <v>1</v>
      </c>
      <c r="L117" s="33"/>
      <c r="M117" s="32"/>
      <c r="N117" s="33"/>
      <c r="O117" s="32"/>
      <c r="P117" s="33"/>
      <c r="Q117" s="32">
        <v>2</v>
      </c>
      <c r="R117" s="32"/>
    </row>
    <row r="118" spans="1:18" ht="60">
      <c r="A118" s="101">
        <v>41</v>
      </c>
      <c r="B118" s="102" t="s">
        <v>296</v>
      </c>
      <c r="C118" s="175">
        <f t="shared" si="6"/>
        <v>4</v>
      </c>
      <c r="D118" s="175"/>
      <c r="E118" s="175"/>
      <c r="F118" s="175">
        <f t="shared" si="3"/>
        <v>4</v>
      </c>
      <c r="G118" s="32">
        <f t="shared" si="5"/>
        <v>4</v>
      </c>
      <c r="H118" s="33"/>
      <c r="I118" s="32">
        <v>4</v>
      </c>
      <c r="J118" s="33"/>
      <c r="K118" s="32"/>
      <c r="L118" s="33"/>
      <c r="M118" s="32"/>
      <c r="N118" s="33"/>
      <c r="O118" s="32"/>
      <c r="P118" s="33"/>
      <c r="Q118" s="32">
        <v>0</v>
      </c>
      <c r="R118" s="32"/>
    </row>
    <row r="119" spans="1:18" ht="60">
      <c r="A119" s="101">
        <v>42</v>
      </c>
      <c r="B119" s="102" t="s">
        <v>297</v>
      </c>
      <c r="C119" s="175">
        <f t="shared" si="6"/>
        <v>6</v>
      </c>
      <c r="D119" s="175"/>
      <c r="E119" s="175"/>
      <c r="F119" s="175">
        <f t="shared" si="3"/>
        <v>6</v>
      </c>
      <c r="G119" s="32">
        <f t="shared" si="5"/>
        <v>6</v>
      </c>
      <c r="H119" s="33"/>
      <c r="I119" s="32">
        <v>1</v>
      </c>
      <c r="J119" s="33"/>
      <c r="K119" s="32">
        <v>5</v>
      </c>
      <c r="L119" s="33"/>
      <c r="M119" s="32"/>
      <c r="N119" s="33"/>
      <c r="O119" s="32"/>
      <c r="P119" s="33"/>
      <c r="Q119" s="32">
        <v>2</v>
      </c>
      <c r="R119" s="32"/>
    </row>
    <row r="120" spans="1:18" ht="84">
      <c r="A120" s="101">
        <v>43</v>
      </c>
      <c r="B120" s="102" t="s">
        <v>352</v>
      </c>
      <c r="C120" s="175">
        <f t="shared" si="6"/>
        <v>1</v>
      </c>
      <c r="D120" s="175"/>
      <c r="E120" s="175"/>
      <c r="F120" s="175">
        <f t="shared" si="3"/>
        <v>1</v>
      </c>
      <c r="G120" s="32">
        <f t="shared" si="5"/>
        <v>1</v>
      </c>
      <c r="H120" s="33"/>
      <c r="I120" s="32"/>
      <c r="J120" s="33"/>
      <c r="K120" s="32">
        <v>1</v>
      </c>
      <c r="L120" s="33"/>
      <c r="M120" s="32"/>
      <c r="N120" s="33"/>
      <c r="O120" s="32"/>
      <c r="P120" s="33"/>
      <c r="Q120" s="32">
        <v>0</v>
      </c>
      <c r="R120" s="32"/>
    </row>
    <row r="121" spans="1:18" ht="15">
      <c r="A121" s="217" t="s">
        <v>326</v>
      </c>
      <c r="B121" s="207"/>
      <c r="C121" s="173">
        <f>SUM(D121:F121)</f>
        <v>250</v>
      </c>
      <c r="D121" s="173">
        <f>SUM(D78:D120)</f>
        <v>0</v>
      </c>
      <c r="E121" s="173">
        <f>SUM(E78:E120)</f>
        <v>8</v>
      </c>
      <c r="F121" s="173">
        <f>SUM(G121+M121+O121)</f>
        <v>242</v>
      </c>
      <c r="G121" s="173">
        <f>SUM(I121+K121)</f>
        <v>241</v>
      </c>
      <c r="H121" s="174">
        <f>G121/F121*100</f>
        <v>99.58677685950413</v>
      </c>
      <c r="I121" s="173">
        <f>SUM(I78:I120)</f>
        <v>91</v>
      </c>
      <c r="J121" s="174">
        <f>I121/F121*100</f>
        <v>37.60330578512397</v>
      </c>
      <c r="K121" s="173">
        <f>SUM(K78:K120)</f>
        <v>150</v>
      </c>
      <c r="L121" s="174">
        <f>K121/F121*100</f>
        <v>61.98347107438017</v>
      </c>
      <c r="M121" s="173">
        <f>SUM(M78:M120)</f>
        <v>1</v>
      </c>
      <c r="N121" s="174">
        <f>M121/F121*100</f>
        <v>0.4132231404958678</v>
      </c>
      <c r="O121" s="173">
        <f>SUM(O78:O120)</f>
        <v>0</v>
      </c>
      <c r="P121" s="174">
        <f>O121/F121*100</f>
        <v>0</v>
      </c>
      <c r="Q121" s="173">
        <f>SUM(Q78:Q120)</f>
        <v>54</v>
      </c>
      <c r="R121" s="173"/>
    </row>
    <row r="122" spans="1:18" ht="48">
      <c r="A122" s="178">
        <v>1</v>
      </c>
      <c r="B122" s="150" t="s">
        <v>223</v>
      </c>
      <c r="C122" s="175">
        <f>SUM(D122:F122)</f>
        <v>0</v>
      </c>
      <c r="D122" s="175"/>
      <c r="E122" s="175"/>
      <c r="F122" s="175"/>
      <c r="G122" s="32"/>
      <c r="H122" s="33"/>
      <c r="I122" s="32"/>
      <c r="J122" s="33"/>
      <c r="K122" s="32"/>
      <c r="L122" s="33"/>
      <c r="M122" s="32"/>
      <c r="N122" s="33"/>
      <c r="O122" s="32"/>
      <c r="P122" s="33"/>
      <c r="Q122" s="32">
        <v>1</v>
      </c>
      <c r="R122" s="32"/>
    </row>
    <row r="123" spans="1:18" ht="26.25" customHeight="1">
      <c r="A123" s="178">
        <v>2</v>
      </c>
      <c r="B123" s="102" t="s">
        <v>327</v>
      </c>
      <c r="C123" s="175">
        <f aca="true" t="shared" si="7" ref="C123:C129">SUM(D123:F123)</f>
        <v>11</v>
      </c>
      <c r="D123" s="175">
        <v>1</v>
      </c>
      <c r="E123" s="175">
        <v>1</v>
      </c>
      <c r="F123" s="175">
        <f t="shared" si="3"/>
        <v>9</v>
      </c>
      <c r="G123" s="32">
        <f t="shared" si="5"/>
        <v>9</v>
      </c>
      <c r="H123" s="33"/>
      <c r="I123" s="32">
        <v>2</v>
      </c>
      <c r="J123" s="33"/>
      <c r="K123" s="32">
        <v>7</v>
      </c>
      <c r="L123" s="33"/>
      <c r="M123" s="32"/>
      <c r="N123" s="33"/>
      <c r="O123" s="32"/>
      <c r="P123" s="33"/>
      <c r="Q123" s="32">
        <v>0</v>
      </c>
      <c r="R123" s="32"/>
    </row>
    <row r="124" spans="1:18" ht="48">
      <c r="A124" s="178">
        <v>3</v>
      </c>
      <c r="B124" s="150" t="s">
        <v>224</v>
      </c>
      <c r="C124" s="175">
        <f t="shared" si="7"/>
        <v>9</v>
      </c>
      <c r="D124" s="175"/>
      <c r="E124" s="175"/>
      <c r="F124" s="175">
        <f t="shared" si="3"/>
        <v>9</v>
      </c>
      <c r="G124" s="32">
        <f t="shared" si="5"/>
        <v>9</v>
      </c>
      <c r="H124" s="33"/>
      <c r="I124" s="32"/>
      <c r="J124" s="33"/>
      <c r="K124" s="32">
        <v>9</v>
      </c>
      <c r="L124" s="33"/>
      <c r="M124" s="32"/>
      <c r="N124" s="33"/>
      <c r="O124" s="32"/>
      <c r="P124" s="33"/>
      <c r="Q124" s="32">
        <v>4</v>
      </c>
      <c r="R124" s="32"/>
    </row>
    <row r="125" spans="1:18" ht="24">
      <c r="A125" s="178">
        <v>4</v>
      </c>
      <c r="B125" s="102" t="s">
        <v>298</v>
      </c>
      <c r="C125" s="175">
        <f t="shared" si="7"/>
        <v>5</v>
      </c>
      <c r="D125" s="175"/>
      <c r="E125" s="175">
        <v>1</v>
      </c>
      <c r="F125" s="175">
        <f t="shared" si="3"/>
        <v>4</v>
      </c>
      <c r="G125" s="32">
        <f t="shared" si="5"/>
        <v>4</v>
      </c>
      <c r="H125" s="33"/>
      <c r="I125" s="32">
        <v>2</v>
      </c>
      <c r="J125" s="33"/>
      <c r="K125" s="32">
        <v>2</v>
      </c>
      <c r="L125" s="33"/>
      <c r="M125" s="32"/>
      <c r="N125" s="33"/>
      <c r="O125" s="32"/>
      <c r="P125" s="33"/>
      <c r="Q125" s="32">
        <v>0</v>
      </c>
      <c r="R125" s="32"/>
    </row>
    <row r="126" spans="1:18" ht="24">
      <c r="A126" s="178">
        <v>5</v>
      </c>
      <c r="B126" s="150" t="s">
        <v>225</v>
      </c>
      <c r="C126" s="175">
        <f t="shared" si="7"/>
        <v>7</v>
      </c>
      <c r="D126" s="175"/>
      <c r="E126" s="175"/>
      <c r="F126" s="175">
        <f t="shared" si="3"/>
        <v>7</v>
      </c>
      <c r="G126" s="32">
        <f t="shared" si="5"/>
        <v>7</v>
      </c>
      <c r="H126" s="33"/>
      <c r="I126" s="32">
        <v>1</v>
      </c>
      <c r="J126" s="33"/>
      <c r="K126" s="32">
        <v>6</v>
      </c>
      <c r="L126" s="33"/>
      <c r="M126" s="32"/>
      <c r="N126" s="33"/>
      <c r="O126" s="32"/>
      <c r="P126" s="33"/>
      <c r="Q126" s="32">
        <v>0</v>
      </c>
      <c r="R126" s="32"/>
    </row>
    <row r="127" spans="1:18" ht="36">
      <c r="A127" s="178">
        <v>6</v>
      </c>
      <c r="B127" s="150" t="s">
        <v>328</v>
      </c>
      <c r="C127" s="175">
        <f t="shared" si="7"/>
        <v>6</v>
      </c>
      <c r="D127" s="175"/>
      <c r="E127" s="175">
        <v>5</v>
      </c>
      <c r="F127" s="175">
        <f t="shared" si="3"/>
        <v>1</v>
      </c>
      <c r="G127" s="32"/>
      <c r="H127" s="33"/>
      <c r="I127" s="32"/>
      <c r="J127" s="33"/>
      <c r="K127" s="32"/>
      <c r="L127" s="33"/>
      <c r="M127" s="32">
        <v>1</v>
      </c>
      <c r="N127" s="33"/>
      <c r="O127" s="32"/>
      <c r="P127" s="33"/>
      <c r="Q127" s="32">
        <v>0</v>
      </c>
      <c r="R127" s="32"/>
    </row>
    <row r="128" spans="1:18" ht="24">
      <c r="A128" s="178">
        <v>7</v>
      </c>
      <c r="B128" s="102" t="s">
        <v>299</v>
      </c>
      <c r="C128" s="175">
        <f t="shared" si="7"/>
        <v>8</v>
      </c>
      <c r="D128" s="175">
        <v>3</v>
      </c>
      <c r="E128" s="175"/>
      <c r="F128" s="175">
        <f t="shared" si="3"/>
        <v>5</v>
      </c>
      <c r="G128" s="32">
        <f t="shared" si="5"/>
        <v>5</v>
      </c>
      <c r="H128" s="33"/>
      <c r="I128" s="32">
        <v>2</v>
      </c>
      <c r="J128" s="33"/>
      <c r="K128" s="32">
        <v>3</v>
      </c>
      <c r="L128" s="33"/>
      <c r="M128" s="32"/>
      <c r="N128" s="33"/>
      <c r="O128" s="32"/>
      <c r="P128" s="33"/>
      <c r="Q128" s="32">
        <v>1</v>
      </c>
      <c r="R128" s="32"/>
    </row>
    <row r="129" spans="1:18" ht="24">
      <c r="A129" s="178">
        <v>8</v>
      </c>
      <c r="B129" s="102" t="s">
        <v>329</v>
      </c>
      <c r="C129" s="175">
        <f t="shared" si="7"/>
        <v>1</v>
      </c>
      <c r="D129" s="175"/>
      <c r="E129" s="175"/>
      <c r="F129" s="175">
        <f t="shared" si="3"/>
        <v>1</v>
      </c>
      <c r="G129" s="32">
        <f t="shared" si="5"/>
        <v>1</v>
      </c>
      <c r="H129" s="33"/>
      <c r="I129" s="32"/>
      <c r="J129" s="33"/>
      <c r="K129" s="32">
        <v>1</v>
      </c>
      <c r="L129" s="33"/>
      <c r="M129" s="32"/>
      <c r="N129" s="33"/>
      <c r="O129" s="32"/>
      <c r="P129" s="33"/>
      <c r="Q129" s="32">
        <v>0</v>
      </c>
      <c r="R129" s="32"/>
    </row>
    <row r="130" spans="1:18" ht="15">
      <c r="A130" s="206" t="s">
        <v>226</v>
      </c>
      <c r="B130" s="207"/>
      <c r="C130" s="173">
        <f>SUM(D130:F130)</f>
        <v>47</v>
      </c>
      <c r="D130" s="173">
        <f>SUM(D122:D129)</f>
        <v>4</v>
      </c>
      <c r="E130" s="173">
        <f>SUM(E122:E129)</f>
        <v>7</v>
      </c>
      <c r="F130" s="173">
        <f>SUM(G130+M130+O130)</f>
        <v>36</v>
      </c>
      <c r="G130" s="173">
        <f>SUM(I130+K130)</f>
        <v>35</v>
      </c>
      <c r="H130" s="174">
        <f>G130/F130*100</f>
        <v>97.22222222222221</v>
      </c>
      <c r="I130" s="173">
        <f>SUM(I122:I129)</f>
        <v>7</v>
      </c>
      <c r="J130" s="174">
        <f>I130/F130*100</f>
        <v>19.444444444444446</v>
      </c>
      <c r="K130" s="173">
        <f>SUM(K122:K129)</f>
        <v>28</v>
      </c>
      <c r="L130" s="174">
        <f>K130/F130*100</f>
        <v>77.77777777777779</v>
      </c>
      <c r="M130" s="173">
        <f>SUM(M122:M129)</f>
        <v>1</v>
      </c>
      <c r="N130" s="174">
        <f>M130/F130*100</f>
        <v>2.7777777777777777</v>
      </c>
      <c r="O130" s="173">
        <f>SUM(O122:O129)</f>
        <v>0</v>
      </c>
      <c r="P130" s="174">
        <f>O130/F130*100</f>
        <v>0</v>
      </c>
      <c r="Q130" s="173">
        <f>SUM(Q122:Q129)</f>
        <v>6</v>
      </c>
      <c r="R130" s="173"/>
    </row>
    <row r="131" spans="1:18" ht="24">
      <c r="A131" s="178">
        <v>1</v>
      </c>
      <c r="B131" s="103" t="s">
        <v>300</v>
      </c>
      <c r="C131" s="175">
        <f>SUM(D131:F131)</f>
        <v>2</v>
      </c>
      <c r="D131" s="175"/>
      <c r="E131" s="175"/>
      <c r="F131" s="175">
        <f t="shared" si="3"/>
        <v>2</v>
      </c>
      <c r="G131" s="32">
        <f t="shared" si="5"/>
        <v>2</v>
      </c>
      <c r="H131" s="33"/>
      <c r="I131" s="32">
        <v>2</v>
      </c>
      <c r="J131" s="33"/>
      <c r="K131" s="32"/>
      <c r="L131" s="33"/>
      <c r="M131" s="32"/>
      <c r="N131" s="33"/>
      <c r="O131" s="32"/>
      <c r="P131" s="33"/>
      <c r="Q131" s="32">
        <v>0</v>
      </c>
      <c r="R131" s="32"/>
    </row>
    <row r="132" spans="1:18" ht="24">
      <c r="A132" s="178">
        <v>2</v>
      </c>
      <c r="B132" s="104" t="s">
        <v>301</v>
      </c>
      <c r="C132" s="175">
        <f aca="true" t="shared" si="8" ref="C132:C146">SUM(D132:F132)</f>
        <v>2</v>
      </c>
      <c r="D132" s="175"/>
      <c r="E132" s="175">
        <v>1</v>
      </c>
      <c r="F132" s="175">
        <f t="shared" si="3"/>
        <v>1</v>
      </c>
      <c r="G132" s="32">
        <f t="shared" si="5"/>
        <v>1</v>
      </c>
      <c r="H132" s="33"/>
      <c r="I132" s="32">
        <v>1</v>
      </c>
      <c r="J132" s="33"/>
      <c r="K132" s="32"/>
      <c r="L132" s="33"/>
      <c r="M132" s="32"/>
      <c r="N132" s="33"/>
      <c r="O132" s="32"/>
      <c r="P132" s="33"/>
      <c r="Q132" s="32">
        <v>3</v>
      </c>
      <c r="R132" s="32"/>
    </row>
    <row r="133" spans="1:18" ht="24">
      <c r="A133" s="178">
        <v>3</v>
      </c>
      <c r="B133" s="102" t="s">
        <v>302</v>
      </c>
      <c r="C133" s="175">
        <f t="shared" si="8"/>
        <v>2</v>
      </c>
      <c r="D133" s="175"/>
      <c r="E133" s="175"/>
      <c r="F133" s="175">
        <f t="shared" si="3"/>
        <v>2</v>
      </c>
      <c r="G133" s="32">
        <f t="shared" si="5"/>
        <v>2</v>
      </c>
      <c r="H133" s="33"/>
      <c r="I133" s="32">
        <v>1</v>
      </c>
      <c r="J133" s="33"/>
      <c r="K133" s="32">
        <v>1</v>
      </c>
      <c r="L133" s="33"/>
      <c r="M133" s="32"/>
      <c r="N133" s="33"/>
      <c r="O133" s="32"/>
      <c r="P133" s="33"/>
      <c r="Q133" s="32">
        <v>0</v>
      </c>
      <c r="R133" s="32"/>
    </row>
    <row r="134" spans="1:18" ht="12.75">
      <c r="A134" s="178">
        <v>4</v>
      </c>
      <c r="B134" s="102" t="s">
        <v>303</v>
      </c>
      <c r="C134" s="175">
        <f t="shared" si="8"/>
        <v>0</v>
      </c>
      <c r="D134" s="175"/>
      <c r="E134" s="175"/>
      <c r="F134" s="175"/>
      <c r="G134" s="32"/>
      <c r="H134" s="33"/>
      <c r="I134" s="32"/>
      <c r="J134" s="33"/>
      <c r="K134" s="32"/>
      <c r="L134" s="33"/>
      <c r="M134" s="32"/>
      <c r="N134" s="33"/>
      <c r="O134" s="32"/>
      <c r="P134" s="33"/>
      <c r="Q134" s="32">
        <v>0</v>
      </c>
      <c r="R134" s="32"/>
    </row>
    <row r="135" spans="1:18" ht="24">
      <c r="A135" s="178">
        <v>5</v>
      </c>
      <c r="B135" s="104" t="s">
        <v>304</v>
      </c>
      <c r="C135" s="175">
        <f t="shared" si="8"/>
        <v>1</v>
      </c>
      <c r="D135" s="175"/>
      <c r="E135" s="175"/>
      <c r="F135" s="175">
        <f aca="true" t="shared" si="9" ref="F135:F146">SUM(G135+M135+O135)</f>
        <v>1</v>
      </c>
      <c r="G135" s="32">
        <f t="shared" si="5"/>
        <v>1</v>
      </c>
      <c r="H135" s="33"/>
      <c r="I135" s="32"/>
      <c r="J135" s="33"/>
      <c r="K135" s="32">
        <v>1</v>
      </c>
      <c r="L135" s="33"/>
      <c r="M135" s="32"/>
      <c r="N135" s="33"/>
      <c r="O135" s="32"/>
      <c r="P135" s="33"/>
      <c r="Q135" s="32">
        <v>0</v>
      </c>
      <c r="R135" s="32"/>
    </row>
    <row r="136" spans="1:18" ht="24">
      <c r="A136" s="178">
        <v>6</v>
      </c>
      <c r="B136" s="104" t="s">
        <v>305</v>
      </c>
      <c r="C136" s="175">
        <f t="shared" si="8"/>
        <v>3</v>
      </c>
      <c r="D136" s="175"/>
      <c r="E136" s="175"/>
      <c r="F136" s="175">
        <f t="shared" si="9"/>
        <v>3</v>
      </c>
      <c r="G136" s="32">
        <f t="shared" si="5"/>
        <v>3</v>
      </c>
      <c r="H136" s="33"/>
      <c r="I136" s="32">
        <v>2</v>
      </c>
      <c r="J136" s="33"/>
      <c r="K136" s="32">
        <v>1</v>
      </c>
      <c r="L136" s="33"/>
      <c r="M136" s="32"/>
      <c r="N136" s="33"/>
      <c r="O136" s="32"/>
      <c r="P136" s="33"/>
      <c r="Q136" s="32">
        <v>0</v>
      </c>
      <c r="R136" s="32"/>
    </row>
    <row r="137" spans="1:18" ht="24">
      <c r="A137" s="178">
        <v>7</v>
      </c>
      <c r="B137" s="102" t="s">
        <v>306</v>
      </c>
      <c r="C137" s="175">
        <f t="shared" si="8"/>
        <v>2</v>
      </c>
      <c r="D137" s="175"/>
      <c r="E137" s="175"/>
      <c r="F137" s="175">
        <f t="shared" si="9"/>
        <v>2</v>
      </c>
      <c r="G137" s="32">
        <f aca="true" t="shared" si="10" ref="G137:G146">SUM(I137+K137)</f>
        <v>1</v>
      </c>
      <c r="H137" s="33"/>
      <c r="I137" s="32"/>
      <c r="J137" s="33"/>
      <c r="K137" s="32">
        <v>1</v>
      </c>
      <c r="L137" s="33"/>
      <c r="M137" s="32">
        <v>1</v>
      </c>
      <c r="N137" s="33"/>
      <c r="O137" s="32"/>
      <c r="P137" s="33"/>
      <c r="Q137" s="32">
        <v>0</v>
      </c>
      <c r="R137" s="32"/>
    </row>
    <row r="138" spans="1:18" ht="24">
      <c r="A138" s="178">
        <v>8</v>
      </c>
      <c r="B138" s="102" t="s">
        <v>307</v>
      </c>
      <c r="C138" s="175">
        <f t="shared" si="8"/>
        <v>0</v>
      </c>
      <c r="D138" s="175"/>
      <c r="E138" s="175"/>
      <c r="F138" s="175"/>
      <c r="G138" s="32"/>
      <c r="H138" s="33"/>
      <c r="I138" s="32"/>
      <c r="J138" s="33"/>
      <c r="K138" s="32"/>
      <c r="L138" s="33"/>
      <c r="M138" s="32"/>
      <c r="N138" s="33"/>
      <c r="O138" s="32"/>
      <c r="P138" s="33"/>
      <c r="Q138" s="32">
        <v>0</v>
      </c>
      <c r="R138" s="32"/>
    </row>
    <row r="139" spans="1:18" ht="15">
      <c r="A139" s="206" t="s">
        <v>308</v>
      </c>
      <c r="B139" s="207"/>
      <c r="C139" s="173">
        <f>SUM(D139:F139)</f>
        <v>12</v>
      </c>
      <c r="D139" s="173">
        <f>SUM(D131:D138)</f>
        <v>0</v>
      </c>
      <c r="E139" s="173">
        <f>SUM(E131:E138)</f>
        <v>1</v>
      </c>
      <c r="F139" s="173">
        <f>SUM(G139+M139+O139)</f>
        <v>11</v>
      </c>
      <c r="G139" s="173">
        <f>SUM(I139+K139)</f>
        <v>10</v>
      </c>
      <c r="H139" s="174">
        <f>G139/F139*100</f>
        <v>90.9090909090909</v>
      </c>
      <c r="I139" s="173">
        <f>SUM(I131:I138)</f>
        <v>6</v>
      </c>
      <c r="J139" s="174">
        <f>I139/F139*100</f>
        <v>54.54545454545454</v>
      </c>
      <c r="K139" s="173">
        <f>SUM(K131:K138)</f>
        <v>4</v>
      </c>
      <c r="L139" s="174">
        <f>K139/F139*100</f>
        <v>36.36363636363637</v>
      </c>
      <c r="M139" s="173">
        <f>SUM(M131:M138)</f>
        <v>1</v>
      </c>
      <c r="N139" s="174">
        <f>M139/F139*100</f>
        <v>9.090909090909092</v>
      </c>
      <c r="O139" s="173">
        <f>SUM(O131:O138)</f>
        <v>0</v>
      </c>
      <c r="P139" s="174">
        <f>O139/F139*100</f>
        <v>0</v>
      </c>
      <c r="Q139" s="173">
        <f>SUM(Q131:Q138)</f>
        <v>3</v>
      </c>
      <c r="R139" s="173"/>
    </row>
    <row r="140" spans="1:18" ht="36">
      <c r="A140" s="32">
        <v>1</v>
      </c>
      <c r="B140" s="151" t="s">
        <v>227</v>
      </c>
      <c r="C140" s="175">
        <f t="shared" si="8"/>
        <v>3</v>
      </c>
      <c r="D140" s="175"/>
      <c r="E140" s="175"/>
      <c r="F140" s="175">
        <f t="shared" si="9"/>
        <v>3</v>
      </c>
      <c r="G140" s="32">
        <f t="shared" si="10"/>
        <v>3</v>
      </c>
      <c r="H140" s="33"/>
      <c r="I140" s="32"/>
      <c r="J140" s="33"/>
      <c r="K140" s="32">
        <v>3</v>
      </c>
      <c r="L140" s="33"/>
      <c r="M140" s="32"/>
      <c r="N140" s="33"/>
      <c r="O140" s="32"/>
      <c r="P140" s="33"/>
      <c r="Q140" s="32">
        <v>0</v>
      </c>
      <c r="R140" s="32"/>
    </row>
    <row r="141" spans="1:18" ht="39" customHeight="1">
      <c r="A141" s="32">
        <v>2</v>
      </c>
      <c r="B141" s="151" t="s">
        <v>228</v>
      </c>
      <c r="C141" s="175">
        <f t="shared" si="8"/>
        <v>1</v>
      </c>
      <c r="D141" s="175"/>
      <c r="E141" s="175"/>
      <c r="F141" s="175">
        <f t="shared" si="9"/>
        <v>1</v>
      </c>
      <c r="G141" s="32">
        <f t="shared" si="10"/>
        <v>1</v>
      </c>
      <c r="H141" s="33"/>
      <c r="I141" s="32"/>
      <c r="J141" s="33"/>
      <c r="K141" s="32">
        <v>1</v>
      </c>
      <c r="L141" s="33"/>
      <c r="M141" s="32"/>
      <c r="N141" s="33"/>
      <c r="O141" s="32"/>
      <c r="P141" s="33"/>
      <c r="Q141" s="32">
        <v>3</v>
      </c>
      <c r="R141" s="32"/>
    </row>
    <row r="142" spans="1:18" ht="60">
      <c r="A142" s="32">
        <v>3</v>
      </c>
      <c r="B142" s="150" t="s">
        <v>377</v>
      </c>
      <c r="C142" s="175">
        <f t="shared" si="8"/>
        <v>1</v>
      </c>
      <c r="D142" s="175"/>
      <c r="E142" s="175"/>
      <c r="F142" s="175">
        <f t="shared" si="9"/>
        <v>1</v>
      </c>
      <c r="G142" s="32">
        <f t="shared" si="10"/>
        <v>1</v>
      </c>
      <c r="H142" s="33"/>
      <c r="I142" s="32">
        <v>1</v>
      </c>
      <c r="J142" s="33"/>
      <c r="K142" s="32">
        <v>0</v>
      </c>
      <c r="L142" s="33"/>
      <c r="M142" s="32"/>
      <c r="N142" s="33"/>
      <c r="O142" s="32"/>
      <c r="P142" s="33"/>
      <c r="Q142" s="32">
        <v>0</v>
      </c>
      <c r="R142" s="32"/>
    </row>
    <row r="143" spans="1:18" ht="48">
      <c r="A143" s="32">
        <v>4</v>
      </c>
      <c r="B143" s="151" t="s">
        <v>229</v>
      </c>
      <c r="C143" s="175">
        <f t="shared" si="8"/>
        <v>10</v>
      </c>
      <c r="D143" s="175"/>
      <c r="E143" s="175">
        <v>5</v>
      </c>
      <c r="F143" s="175">
        <f t="shared" si="9"/>
        <v>5</v>
      </c>
      <c r="G143" s="32">
        <f t="shared" si="10"/>
        <v>5</v>
      </c>
      <c r="H143" s="33"/>
      <c r="I143" s="32"/>
      <c r="J143" s="33"/>
      <c r="K143" s="32">
        <v>5</v>
      </c>
      <c r="L143" s="33"/>
      <c r="M143" s="32"/>
      <c r="N143" s="33"/>
      <c r="O143" s="32"/>
      <c r="P143" s="33"/>
      <c r="Q143" s="32">
        <v>0</v>
      </c>
      <c r="R143" s="32"/>
    </row>
    <row r="144" spans="1:18" ht="51.75" customHeight="1">
      <c r="A144" s="32">
        <v>5</v>
      </c>
      <c r="B144" s="148" t="s">
        <v>353</v>
      </c>
      <c r="C144" s="175">
        <f t="shared" si="8"/>
        <v>7</v>
      </c>
      <c r="D144" s="175"/>
      <c r="E144" s="175">
        <v>1</v>
      </c>
      <c r="F144" s="175">
        <f t="shared" si="9"/>
        <v>6</v>
      </c>
      <c r="G144" s="32">
        <f t="shared" si="10"/>
        <v>5</v>
      </c>
      <c r="H144" s="33"/>
      <c r="I144" s="32">
        <v>1</v>
      </c>
      <c r="J144" s="33"/>
      <c r="K144" s="32">
        <v>4</v>
      </c>
      <c r="L144" s="33"/>
      <c r="M144" s="32">
        <v>1</v>
      </c>
      <c r="N144" s="33"/>
      <c r="O144" s="32"/>
      <c r="P144" s="33"/>
      <c r="Q144" s="32">
        <v>1</v>
      </c>
      <c r="R144" s="32"/>
    </row>
    <row r="145" spans="1:18" ht="48">
      <c r="A145" s="32">
        <v>6</v>
      </c>
      <c r="B145" s="148" t="s">
        <v>261</v>
      </c>
      <c r="C145" s="175">
        <f t="shared" si="8"/>
        <v>8</v>
      </c>
      <c r="D145" s="175"/>
      <c r="E145" s="175">
        <v>3</v>
      </c>
      <c r="F145" s="175">
        <f t="shared" si="9"/>
        <v>5</v>
      </c>
      <c r="G145" s="32">
        <f t="shared" si="10"/>
        <v>5</v>
      </c>
      <c r="H145" s="33"/>
      <c r="I145" s="32">
        <v>0</v>
      </c>
      <c r="J145" s="33"/>
      <c r="K145" s="32">
        <v>5</v>
      </c>
      <c r="L145" s="33"/>
      <c r="M145" s="32"/>
      <c r="N145" s="33"/>
      <c r="O145" s="32"/>
      <c r="P145" s="33"/>
      <c r="Q145" s="32">
        <v>18</v>
      </c>
      <c r="R145" s="32"/>
    </row>
    <row r="146" spans="1:18" ht="50.25" customHeight="1">
      <c r="A146" s="32">
        <v>7</v>
      </c>
      <c r="B146" s="151" t="s">
        <v>230</v>
      </c>
      <c r="C146" s="175">
        <f t="shared" si="8"/>
        <v>6</v>
      </c>
      <c r="D146" s="175"/>
      <c r="E146" s="175">
        <v>1</v>
      </c>
      <c r="F146" s="175">
        <f t="shared" si="9"/>
        <v>5</v>
      </c>
      <c r="G146" s="32">
        <f t="shared" si="10"/>
        <v>5</v>
      </c>
      <c r="H146" s="33"/>
      <c r="I146" s="32">
        <v>2</v>
      </c>
      <c r="J146" s="33"/>
      <c r="K146" s="32">
        <v>3</v>
      </c>
      <c r="L146" s="33"/>
      <c r="M146" s="32"/>
      <c r="N146" s="33"/>
      <c r="O146" s="32"/>
      <c r="P146" s="33"/>
      <c r="Q146" s="32">
        <v>1</v>
      </c>
      <c r="R146" s="32"/>
    </row>
    <row r="147" spans="1:18" ht="15">
      <c r="A147" s="210" t="s">
        <v>231</v>
      </c>
      <c r="B147" s="211"/>
      <c r="C147" s="173">
        <f>SUM(D147:F147)</f>
        <v>36</v>
      </c>
      <c r="D147" s="173">
        <f>SUM(D140:D146)</f>
        <v>0</v>
      </c>
      <c r="E147" s="173">
        <f>SUM(E140:E146)</f>
        <v>10</v>
      </c>
      <c r="F147" s="173">
        <f>SUM(G147+M147+O147)</f>
        <v>26</v>
      </c>
      <c r="G147" s="173">
        <f>SUM(I147+K147)</f>
        <v>25</v>
      </c>
      <c r="H147" s="174">
        <f>G147/F147*100</f>
        <v>96.15384615384616</v>
      </c>
      <c r="I147" s="173">
        <f>SUM(I140:I146)</f>
        <v>4</v>
      </c>
      <c r="J147" s="174">
        <f>I147/F147*100</f>
        <v>15.384615384615385</v>
      </c>
      <c r="K147" s="173">
        <f>SUM(K140:K146)</f>
        <v>21</v>
      </c>
      <c r="L147" s="174">
        <f>K147/F147*100</f>
        <v>80.76923076923077</v>
      </c>
      <c r="M147" s="173">
        <f>SUM(M140:M146)</f>
        <v>1</v>
      </c>
      <c r="N147" s="174">
        <f>M147/F147*100</f>
        <v>3.8461538461538463</v>
      </c>
      <c r="O147" s="173">
        <f>SUM(O140:O146)</f>
        <v>0</v>
      </c>
      <c r="P147" s="174">
        <f>O147/F147*100</f>
        <v>0</v>
      </c>
      <c r="Q147" s="173">
        <f>SUM(Q140:Q146)</f>
        <v>23</v>
      </c>
      <c r="R147" s="173"/>
    </row>
    <row r="148" spans="1:18" ht="15">
      <c r="A148" s="208"/>
      <c r="B148" s="209"/>
      <c r="C148" s="152">
        <f>C147+C139+C130+C121+C77+C63</f>
        <v>987</v>
      </c>
      <c r="D148" s="152">
        <f>D147+D139+D130+D121+D77+D63</f>
        <v>13</v>
      </c>
      <c r="E148" s="152">
        <f>E147+E139+E130+E121+E77+E63</f>
        <v>44</v>
      </c>
      <c r="F148" s="152">
        <f>F147+F139+F130+F121+F77+F63</f>
        <v>930</v>
      </c>
      <c r="G148" s="152">
        <f>G147+G139+G130+G121+G77+G63</f>
        <v>917</v>
      </c>
      <c r="H148" s="153">
        <f>G148/F148*100</f>
        <v>98.6021505376344</v>
      </c>
      <c r="I148" s="152">
        <f>I147+I139+I130+I121+I77+I63</f>
        <v>379</v>
      </c>
      <c r="J148" s="153">
        <f>I148/F148*100</f>
        <v>40.75268817204301</v>
      </c>
      <c r="K148" s="152">
        <f>K147+K139+K130+K121+K77+K63</f>
        <v>538</v>
      </c>
      <c r="L148" s="153">
        <f>K148/F148*100</f>
        <v>57.8494623655914</v>
      </c>
      <c r="M148" s="152">
        <f>SUM(M147+M139+M130+M121+M77+M63)</f>
        <v>10</v>
      </c>
      <c r="N148" s="153">
        <f>M148/F148*100</f>
        <v>1.0752688172043012</v>
      </c>
      <c r="O148" s="152">
        <f>O147+O139+O130+O121+O77+O63</f>
        <v>3</v>
      </c>
      <c r="P148" s="153">
        <f>O148/F148*100</f>
        <v>0.3225806451612903</v>
      </c>
      <c r="Q148" s="152">
        <f>Q147+Q139+Q130+Q121+Q77+Q63</f>
        <v>269</v>
      </c>
      <c r="R148" s="152"/>
    </row>
    <row r="149" ht="12.75">
      <c r="A149" s="149"/>
    </row>
  </sheetData>
  <sheetProtection/>
  <autoFilter ref="A6:R6"/>
  <mergeCells count="20">
    <mergeCell ref="A2:R2"/>
    <mergeCell ref="Q3:R4"/>
    <mergeCell ref="A77:B77"/>
    <mergeCell ref="A121:B121"/>
    <mergeCell ref="M4:N4"/>
    <mergeCell ref="K4:L4"/>
    <mergeCell ref="O4:P4"/>
    <mergeCell ref="A63:B63"/>
    <mergeCell ref="A3:B5"/>
    <mergeCell ref="C3:C5"/>
    <mergeCell ref="A130:B130"/>
    <mergeCell ref="A148:B148"/>
    <mergeCell ref="A147:B147"/>
    <mergeCell ref="A139:B139"/>
    <mergeCell ref="M3:P3"/>
    <mergeCell ref="I4:J4"/>
    <mergeCell ref="D3:E3"/>
    <mergeCell ref="F3:F5"/>
    <mergeCell ref="G3:H4"/>
    <mergeCell ref="I3:L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1"/>
  <sheetViews>
    <sheetView zoomScale="98" zoomScaleNormal="98" zoomScalePageLayoutView="0" workbookViewId="0" topLeftCell="A1">
      <pane ySplit="5" topLeftCell="A6" activePane="bottomLeft" state="frozen"/>
      <selection pane="topLeft" activeCell="A1" sqref="A1"/>
      <selection pane="bottomLeft" activeCell="E96" sqref="E96"/>
    </sheetView>
  </sheetViews>
  <sheetFormatPr defaultColWidth="9.140625" defaultRowHeight="12.75"/>
  <cols>
    <col min="1" max="1" width="2.7109375" style="49" customWidth="1"/>
    <col min="2" max="2" width="21.00390625" style="28" customWidth="1"/>
    <col min="3" max="3" width="10.00390625" style="28" customWidth="1"/>
    <col min="4" max="19" width="6.421875" style="28" customWidth="1"/>
    <col min="20" max="16384" width="9.140625" style="28" customWidth="1"/>
  </cols>
  <sheetData>
    <row r="1" spans="1:15" ht="3.75" customHeight="1">
      <c r="A1" s="25"/>
      <c r="B1" s="26"/>
      <c r="C1" s="26"/>
      <c r="D1" s="26"/>
      <c r="E1" s="26"/>
      <c r="F1" s="26"/>
      <c r="G1" s="26"/>
      <c r="H1" s="26"/>
      <c r="I1" s="27"/>
      <c r="J1" s="26"/>
      <c r="K1" s="26"/>
      <c r="L1" s="26"/>
      <c r="M1" s="26"/>
      <c r="N1" s="26"/>
      <c r="O1" s="27"/>
    </row>
    <row r="2" spans="1:19" ht="54" customHeight="1">
      <c r="A2" s="224" t="s">
        <v>388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</row>
    <row r="3" spans="1:19" ht="11.25">
      <c r="A3" s="225" t="s">
        <v>77</v>
      </c>
      <c r="B3" s="225" t="s">
        <v>389</v>
      </c>
      <c r="C3" s="225" t="s">
        <v>135</v>
      </c>
      <c r="D3" s="225" t="s">
        <v>232</v>
      </c>
      <c r="E3" s="225"/>
      <c r="F3" s="225" t="s">
        <v>233</v>
      </c>
      <c r="G3" s="225"/>
      <c r="H3" s="225"/>
      <c r="I3" s="225"/>
      <c r="J3" s="225" t="s">
        <v>234</v>
      </c>
      <c r="K3" s="225"/>
      <c r="L3" s="225" t="s">
        <v>233</v>
      </c>
      <c r="M3" s="225"/>
      <c r="N3" s="225"/>
      <c r="O3" s="225"/>
      <c r="P3" s="227" t="s">
        <v>80</v>
      </c>
      <c r="Q3" s="227"/>
      <c r="R3" s="228" t="s">
        <v>9</v>
      </c>
      <c r="S3" s="228"/>
    </row>
    <row r="4" spans="1:19" ht="27" customHeight="1">
      <c r="A4" s="225"/>
      <c r="B4" s="225"/>
      <c r="C4" s="225"/>
      <c r="D4" s="225"/>
      <c r="E4" s="225"/>
      <c r="F4" s="225" t="s">
        <v>235</v>
      </c>
      <c r="G4" s="225"/>
      <c r="H4" s="225" t="s">
        <v>236</v>
      </c>
      <c r="I4" s="225"/>
      <c r="J4" s="225"/>
      <c r="K4" s="225"/>
      <c r="L4" s="225" t="s">
        <v>235</v>
      </c>
      <c r="M4" s="225"/>
      <c r="N4" s="225" t="s">
        <v>236</v>
      </c>
      <c r="O4" s="225"/>
      <c r="P4" s="227"/>
      <c r="Q4" s="227"/>
      <c r="R4" s="228"/>
      <c r="S4" s="228"/>
    </row>
    <row r="5" spans="1:19" ht="24.75" customHeight="1">
      <c r="A5" s="225"/>
      <c r="B5" s="225"/>
      <c r="C5" s="225"/>
      <c r="D5" s="89" t="s">
        <v>15</v>
      </c>
      <c r="E5" s="93" t="s">
        <v>14</v>
      </c>
      <c r="F5" s="89" t="s">
        <v>15</v>
      </c>
      <c r="G5" s="93" t="s">
        <v>14</v>
      </c>
      <c r="H5" s="89" t="s">
        <v>15</v>
      </c>
      <c r="I5" s="93" t="s">
        <v>14</v>
      </c>
      <c r="J5" s="89" t="s">
        <v>15</v>
      </c>
      <c r="K5" s="93" t="s">
        <v>14</v>
      </c>
      <c r="L5" s="89" t="s">
        <v>15</v>
      </c>
      <c r="M5" s="93" t="s">
        <v>14</v>
      </c>
      <c r="N5" s="89" t="s">
        <v>15</v>
      </c>
      <c r="O5" s="93" t="s">
        <v>14</v>
      </c>
      <c r="P5" s="89" t="s">
        <v>15</v>
      </c>
      <c r="Q5" s="93" t="s">
        <v>14</v>
      </c>
      <c r="R5" s="89" t="s">
        <v>15</v>
      </c>
      <c r="S5" s="93" t="s">
        <v>14</v>
      </c>
    </row>
    <row r="6" spans="1:19" ht="12.75">
      <c r="A6" s="226" t="s">
        <v>330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2"/>
      <c r="Q6" s="222"/>
      <c r="R6" s="222"/>
      <c r="S6" s="222"/>
    </row>
    <row r="7" spans="1:19" ht="36">
      <c r="A7" s="154">
        <v>1</v>
      </c>
      <c r="B7" s="155" t="s">
        <v>237</v>
      </c>
      <c r="C7" s="156">
        <f>D7+J7</f>
        <v>291</v>
      </c>
      <c r="D7" s="156">
        <f>F7+H7</f>
        <v>290</v>
      </c>
      <c r="E7" s="157">
        <f>D7/C7*100</f>
        <v>99.65635738831615</v>
      </c>
      <c r="F7" s="158">
        <v>161</v>
      </c>
      <c r="G7" s="157">
        <f>F7/D7*100</f>
        <v>55.51724137931034</v>
      </c>
      <c r="H7" s="156">
        <v>129</v>
      </c>
      <c r="I7" s="157">
        <f>H7/D7*100</f>
        <v>44.48275862068966</v>
      </c>
      <c r="J7" s="156">
        <f>N7+L7</f>
        <v>1</v>
      </c>
      <c r="K7" s="157">
        <f>J7/C7*100</f>
        <v>0.3436426116838488</v>
      </c>
      <c r="L7" s="158">
        <v>1</v>
      </c>
      <c r="M7" s="157">
        <f>L7/C7*100</f>
        <v>0.3436426116838488</v>
      </c>
      <c r="N7" s="158"/>
      <c r="O7" s="157"/>
      <c r="P7" s="159">
        <v>44</v>
      </c>
      <c r="Q7" s="159">
        <v>100</v>
      </c>
      <c r="R7" s="159"/>
      <c r="S7" s="159"/>
    </row>
    <row r="8" spans="1:19" ht="12">
      <c r="A8" s="154">
        <v>2</v>
      </c>
      <c r="B8" s="155" t="s">
        <v>238</v>
      </c>
      <c r="C8" s="156">
        <f aca="true" t="shared" si="0" ref="C8:C19">D8+J8</f>
        <v>149</v>
      </c>
      <c r="D8" s="156">
        <f aca="true" t="shared" si="1" ref="D8:D17">F8+H8</f>
        <v>146</v>
      </c>
      <c r="E8" s="157">
        <f aca="true" t="shared" si="2" ref="E8:E17">D8/C8*100</f>
        <v>97.98657718120806</v>
      </c>
      <c r="F8" s="158">
        <v>66</v>
      </c>
      <c r="G8" s="157">
        <f aca="true" t="shared" si="3" ref="G8:G16">F8/D8*100</f>
        <v>45.20547945205479</v>
      </c>
      <c r="H8" s="156">
        <v>80</v>
      </c>
      <c r="I8" s="157">
        <f aca="true" t="shared" si="4" ref="I8:I17">H8/D8*100</f>
        <v>54.794520547945204</v>
      </c>
      <c r="J8" s="156">
        <f aca="true" t="shared" si="5" ref="J8:J14">N8+L8</f>
        <v>3</v>
      </c>
      <c r="K8" s="157">
        <f aca="true" t="shared" si="6" ref="K8:K14">J8/C8*100</f>
        <v>2.013422818791946</v>
      </c>
      <c r="L8" s="158">
        <v>2</v>
      </c>
      <c r="M8" s="157">
        <f aca="true" t="shared" si="7" ref="M8:M14">L8/C8*100</f>
        <v>1.342281879194631</v>
      </c>
      <c r="N8" s="158">
        <v>1</v>
      </c>
      <c r="O8" s="157">
        <f aca="true" t="shared" si="8" ref="O8:O13">N8/C8*100</f>
        <v>0.6711409395973155</v>
      </c>
      <c r="P8" s="159">
        <v>36</v>
      </c>
      <c r="Q8" s="159">
        <v>100</v>
      </c>
      <c r="R8" s="159"/>
      <c r="S8" s="159"/>
    </row>
    <row r="9" spans="1:19" ht="24">
      <c r="A9" s="154">
        <v>3</v>
      </c>
      <c r="B9" s="155" t="s">
        <v>239</v>
      </c>
      <c r="C9" s="156">
        <f t="shared" si="0"/>
        <v>0</v>
      </c>
      <c r="D9" s="156"/>
      <c r="E9" s="157"/>
      <c r="F9" s="158"/>
      <c r="G9" s="157"/>
      <c r="H9" s="156"/>
      <c r="I9" s="157"/>
      <c r="J9" s="156"/>
      <c r="K9" s="157"/>
      <c r="L9" s="158"/>
      <c r="M9" s="157"/>
      <c r="N9" s="158"/>
      <c r="O9" s="157"/>
      <c r="P9" s="159">
        <v>3</v>
      </c>
      <c r="Q9" s="159">
        <v>100</v>
      </c>
      <c r="R9" s="159"/>
      <c r="S9" s="159"/>
    </row>
    <row r="10" spans="1:19" ht="36">
      <c r="A10" s="154">
        <v>4</v>
      </c>
      <c r="B10" s="155" t="s">
        <v>240</v>
      </c>
      <c r="C10" s="156">
        <f t="shared" si="0"/>
        <v>67</v>
      </c>
      <c r="D10" s="156">
        <f t="shared" si="1"/>
        <v>67</v>
      </c>
      <c r="E10" s="157">
        <f t="shared" si="2"/>
        <v>100</v>
      </c>
      <c r="F10" s="158">
        <v>18</v>
      </c>
      <c r="G10" s="157">
        <f t="shared" si="3"/>
        <v>26.865671641791046</v>
      </c>
      <c r="H10" s="156">
        <v>49</v>
      </c>
      <c r="I10" s="157">
        <f t="shared" si="4"/>
        <v>73.13432835820896</v>
      </c>
      <c r="J10" s="156"/>
      <c r="K10" s="157"/>
      <c r="L10" s="158"/>
      <c r="M10" s="157"/>
      <c r="N10" s="158"/>
      <c r="O10" s="157"/>
      <c r="P10" s="159">
        <v>26</v>
      </c>
      <c r="Q10" s="159">
        <v>100</v>
      </c>
      <c r="R10" s="159"/>
      <c r="S10" s="159"/>
    </row>
    <row r="11" spans="1:19" ht="12">
      <c r="A11" s="154">
        <v>5</v>
      </c>
      <c r="B11" s="155" t="s">
        <v>99</v>
      </c>
      <c r="C11" s="156">
        <f t="shared" si="0"/>
        <v>12</v>
      </c>
      <c r="D11" s="156">
        <f t="shared" si="1"/>
        <v>12</v>
      </c>
      <c r="E11" s="157">
        <f t="shared" si="2"/>
        <v>100</v>
      </c>
      <c r="F11" s="158">
        <v>4</v>
      </c>
      <c r="G11" s="157">
        <f t="shared" si="3"/>
        <v>33.33333333333333</v>
      </c>
      <c r="H11" s="156">
        <v>8</v>
      </c>
      <c r="I11" s="157">
        <f t="shared" si="4"/>
        <v>66.66666666666666</v>
      </c>
      <c r="J11" s="156"/>
      <c r="K11" s="157"/>
      <c r="L11" s="158"/>
      <c r="M11" s="157"/>
      <c r="N11" s="158"/>
      <c r="O11" s="157"/>
      <c r="P11" s="159">
        <v>8</v>
      </c>
      <c r="Q11" s="159">
        <v>100</v>
      </c>
      <c r="R11" s="159"/>
      <c r="S11" s="159"/>
    </row>
    <row r="12" spans="1:19" ht="24">
      <c r="A12" s="154">
        <v>6</v>
      </c>
      <c r="B12" s="155" t="s">
        <v>331</v>
      </c>
      <c r="C12" s="156">
        <f t="shared" si="0"/>
        <v>9</v>
      </c>
      <c r="D12" s="156">
        <f t="shared" si="1"/>
        <v>7</v>
      </c>
      <c r="E12" s="157">
        <f t="shared" si="2"/>
        <v>77.77777777777779</v>
      </c>
      <c r="F12" s="158"/>
      <c r="G12" s="157"/>
      <c r="H12" s="156">
        <v>7</v>
      </c>
      <c r="I12" s="157">
        <f t="shared" si="4"/>
        <v>100</v>
      </c>
      <c r="J12" s="156">
        <f t="shared" si="5"/>
        <v>2</v>
      </c>
      <c r="K12" s="157">
        <f t="shared" si="6"/>
        <v>22.22222222222222</v>
      </c>
      <c r="L12" s="158">
        <v>1</v>
      </c>
      <c r="M12" s="157">
        <f t="shared" si="7"/>
        <v>11.11111111111111</v>
      </c>
      <c r="N12" s="158">
        <v>1</v>
      </c>
      <c r="O12" s="157">
        <f t="shared" si="8"/>
        <v>11.11111111111111</v>
      </c>
      <c r="P12" s="159">
        <v>9</v>
      </c>
      <c r="Q12" s="159">
        <v>100</v>
      </c>
      <c r="R12" s="159"/>
      <c r="S12" s="159"/>
    </row>
    <row r="13" spans="1:19" ht="12">
      <c r="A13" s="154">
        <v>7</v>
      </c>
      <c r="B13" s="155" t="s">
        <v>101</v>
      </c>
      <c r="C13" s="156">
        <f t="shared" si="0"/>
        <v>8</v>
      </c>
      <c r="D13" s="156">
        <f t="shared" si="1"/>
        <v>6</v>
      </c>
      <c r="E13" s="157">
        <f t="shared" si="2"/>
        <v>75</v>
      </c>
      <c r="F13" s="158">
        <v>2</v>
      </c>
      <c r="G13" s="157">
        <f t="shared" si="3"/>
        <v>33.33333333333333</v>
      </c>
      <c r="H13" s="156">
        <v>4</v>
      </c>
      <c r="I13" s="157">
        <f t="shared" si="4"/>
        <v>66.66666666666666</v>
      </c>
      <c r="J13" s="156">
        <f t="shared" si="5"/>
        <v>2</v>
      </c>
      <c r="K13" s="157">
        <f t="shared" si="6"/>
        <v>25</v>
      </c>
      <c r="L13" s="158">
        <v>1</v>
      </c>
      <c r="M13" s="157">
        <f t="shared" si="7"/>
        <v>12.5</v>
      </c>
      <c r="N13" s="158">
        <v>1</v>
      </c>
      <c r="O13" s="157">
        <f t="shared" si="8"/>
        <v>12.5</v>
      </c>
      <c r="P13" s="159">
        <v>9</v>
      </c>
      <c r="Q13" s="159">
        <v>100</v>
      </c>
      <c r="R13" s="159"/>
      <c r="S13" s="159"/>
    </row>
    <row r="14" spans="1:19" ht="12">
      <c r="A14" s="154">
        <v>8</v>
      </c>
      <c r="B14" s="155" t="s">
        <v>103</v>
      </c>
      <c r="C14" s="156">
        <f t="shared" si="0"/>
        <v>9</v>
      </c>
      <c r="D14" s="156">
        <f t="shared" si="1"/>
        <v>8</v>
      </c>
      <c r="E14" s="157">
        <f t="shared" si="2"/>
        <v>88.88888888888889</v>
      </c>
      <c r="F14" s="158">
        <v>2</v>
      </c>
      <c r="G14" s="157">
        <f t="shared" si="3"/>
        <v>25</v>
      </c>
      <c r="H14" s="156">
        <v>6</v>
      </c>
      <c r="I14" s="157">
        <f t="shared" si="4"/>
        <v>75</v>
      </c>
      <c r="J14" s="156">
        <f t="shared" si="5"/>
        <v>1</v>
      </c>
      <c r="K14" s="157">
        <f t="shared" si="6"/>
        <v>11.11111111111111</v>
      </c>
      <c r="L14" s="158">
        <v>1</v>
      </c>
      <c r="M14" s="157">
        <f t="shared" si="7"/>
        <v>11.11111111111111</v>
      </c>
      <c r="N14" s="158"/>
      <c r="O14" s="157"/>
      <c r="P14" s="159">
        <v>3</v>
      </c>
      <c r="Q14" s="159">
        <v>100</v>
      </c>
      <c r="R14" s="159"/>
      <c r="S14" s="159"/>
    </row>
    <row r="15" spans="1:19" ht="36">
      <c r="A15" s="154">
        <v>9</v>
      </c>
      <c r="B15" s="155" t="s">
        <v>241</v>
      </c>
      <c r="C15" s="156">
        <f t="shared" si="0"/>
        <v>18</v>
      </c>
      <c r="D15" s="156">
        <f t="shared" si="1"/>
        <v>18</v>
      </c>
      <c r="E15" s="157">
        <f t="shared" si="2"/>
        <v>100</v>
      </c>
      <c r="F15" s="158">
        <v>10</v>
      </c>
      <c r="G15" s="157">
        <f t="shared" si="3"/>
        <v>55.55555555555556</v>
      </c>
      <c r="H15" s="156">
        <v>8</v>
      </c>
      <c r="I15" s="157">
        <f t="shared" si="4"/>
        <v>44.44444444444444</v>
      </c>
      <c r="J15" s="156"/>
      <c r="K15" s="157"/>
      <c r="L15" s="158"/>
      <c r="M15" s="157"/>
      <c r="N15" s="158"/>
      <c r="O15" s="157"/>
      <c r="P15" s="159">
        <v>27</v>
      </c>
      <c r="Q15" s="159">
        <v>100</v>
      </c>
      <c r="R15" s="159"/>
      <c r="S15" s="159"/>
    </row>
    <row r="16" spans="1:19" ht="12">
      <c r="A16" s="154">
        <v>10</v>
      </c>
      <c r="B16" s="155" t="s">
        <v>100</v>
      </c>
      <c r="C16" s="156">
        <f t="shared" si="0"/>
        <v>11</v>
      </c>
      <c r="D16" s="156">
        <f t="shared" si="1"/>
        <v>11</v>
      </c>
      <c r="E16" s="157">
        <f t="shared" si="2"/>
        <v>100</v>
      </c>
      <c r="F16" s="158">
        <v>4</v>
      </c>
      <c r="G16" s="157">
        <f t="shared" si="3"/>
        <v>36.36363636363637</v>
      </c>
      <c r="H16" s="156">
        <v>7</v>
      </c>
      <c r="I16" s="157">
        <f t="shared" si="4"/>
        <v>63.63636363636363</v>
      </c>
      <c r="J16" s="156"/>
      <c r="K16" s="157"/>
      <c r="L16" s="158"/>
      <c r="M16" s="157"/>
      <c r="N16" s="158"/>
      <c r="O16" s="157"/>
      <c r="P16" s="159">
        <v>3</v>
      </c>
      <c r="Q16" s="159">
        <v>100</v>
      </c>
      <c r="R16" s="159"/>
      <c r="S16" s="159"/>
    </row>
    <row r="17" spans="1:19" ht="36">
      <c r="A17" s="154">
        <v>11</v>
      </c>
      <c r="B17" s="155" t="s">
        <v>242</v>
      </c>
      <c r="C17" s="156">
        <f t="shared" si="0"/>
        <v>1</v>
      </c>
      <c r="D17" s="156">
        <f t="shared" si="1"/>
        <v>1</v>
      </c>
      <c r="E17" s="157">
        <f t="shared" si="2"/>
        <v>100</v>
      </c>
      <c r="F17" s="158"/>
      <c r="G17" s="157"/>
      <c r="H17" s="156">
        <v>1</v>
      </c>
      <c r="I17" s="157">
        <f t="shared" si="4"/>
        <v>100</v>
      </c>
      <c r="J17" s="156"/>
      <c r="K17" s="157"/>
      <c r="L17" s="158"/>
      <c r="M17" s="157"/>
      <c r="N17" s="158"/>
      <c r="O17" s="157"/>
      <c r="P17" s="159">
        <v>1</v>
      </c>
      <c r="Q17" s="159">
        <v>100</v>
      </c>
      <c r="R17" s="159"/>
      <c r="S17" s="159"/>
    </row>
    <row r="18" spans="1:19" ht="24">
      <c r="A18" s="154">
        <v>12</v>
      </c>
      <c r="B18" s="155" t="s">
        <v>354</v>
      </c>
      <c r="C18" s="156">
        <f t="shared" si="0"/>
        <v>0</v>
      </c>
      <c r="D18" s="156"/>
      <c r="E18" s="157"/>
      <c r="F18" s="158"/>
      <c r="G18" s="157"/>
      <c r="H18" s="156"/>
      <c r="I18" s="157"/>
      <c r="J18" s="156"/>
      <c r="K18" s="157"/>
      <c r="L18" s="158"/>
      <c r="M18" s="157"/>
      <c r="N18" s="158"/>
      <c r="O18" s="157"/>
      <c r="P18" s="159">
        <v>0</v>
      </c>
      <c r="Q18" s="159"/>
      <c r="R18" s="159"/>
      <c r="S18" s="159"/>
    </row>
    <row r="19" spans="1:19" ht="12">
      <c r="A19" s="154">
        <v>13</v>
      </c>
      <c r="B19" s="155" t="s">
        <v>105</v>
      </c>
      <c r="C19" s="156">
        <f t="shared" si="0"/>
        <v>0</v>
      </c>
      <c r="D19" s="156"/>
      <c r="E19" s="157"/>
      <c r="F19" s="158"/>
      <c r="G19" s="157"/>
      <c r="H19" s="156"/>
      <c r="I19" s="157"/>
      <c r="J19" s="156"/>
      <c r="K19" s="157"/>
      <c r="L19" s="158"/>
      <c r="M19" s="157"/>
      <c r="N19" s="158"/>
      <c r="O19" s="157"/>
      <c r="P19" s="159">
        <v>0</v>
      </c>
      <c r="Q19" s="159"/>
      <c r="R19" s="159"/>
      <c r="S19" s="159"/>
    </row>
    <row r="20" spans="1:19" s="162" customFormat="1" ht="12">
      <c r="A20" s="223" t="s">
        <v>111</v>
      </c>
      <c r="B20" s="223"/>
      <c r="C20" s="122">
        <f>D20+J20</f>
        <v>575</v>
      </c>
      <c r="D20" s="122">
        <f>F20+H20</f>
        <v>566</v>
      </c>
      <c r="E20" s="160">
        <f>(D20*100)/C20</f>
        <v>98.43478260869566</v>
      </c>
      <c r="F20" s="122">
        <f>SUM(F7:F19)</f>
        <v>267</v>
      </c>
      <c r="G20" s="160">
        <f>F20/C20*100</f>
        <v>46.43478260869565</v>
      </c>
      <c r="H20" s="122">
        <f>SUM(H7:H19)</f>
        <v>299</v>
      </c>
      <c r="I20" s="160">
        <f>H20/C20*100</f>
        <v>52</v>
      </c>
      <c r="J20" s="122">
        <f>L20+N20</f>
        <v>9</v>
      </c>
      <c r="K20" s="160">
        <f>J20/C20*100</f>
        <v>1.565217391304348</v>
      </c>
      <c r="L20" s="122">
        <f>SUM(L7:L19)</f>
        <v>6</v>
      </c>
      <c r="M20" s="160">
        <f>L20/C20*100</f>
        <v>1.0434782608695654</v>
      </c>
      <c r="N20" s="122">
        <f>SUM(N7:N19)</f>
        <v>3</v>
      </c>
      <c r="O20" s="160">
        <f>N20/C20*100</f>
        <v>0.5217391304347827</v>
      </c>
      <c r="P20" s="161">
        <f>SUM(P7:P19)</f>
        <v>169</v>
      </c>
      <c r="Q20" s="161">
        <v>100</v>
      </c>
      <c r="R20" s="161"/>
      <c r="S20" s="161"/>
    </row>
    <row r="21" spans="1:19" ht="12.75">
      <c r="A21" s="221" t="s">
        <v>243</v>
      </c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2"/>
      <c r="Q21" s="222"/>
      <c r="R21" s="222"/>
      <c r="S21" s="222"/>
    </row>
    <row r="22" spans="1:19" ht="12">
      <c r="A22" s="154">
        <v>1</v>
      </c>
      <c r="B22" s="163" t="s">
        <v>244</v>
      </c>
      <c r="C22" s="156">
        <f aca="true" t="shared" si="9" ref="C22:C35">D22+J22</f>
        <v>7</v>
      </c>
      <c r="D22" s="156">
        <f aca="true" t="shared" si="10" ref="D22:D35">F22+H22</f>
        <v>7</v>
      </c>
      <c r="E22" s="157">
        <f>D22/C22*100</f>
        <v>100</v>
      </c>
      <c r="F22" s="158">
        <v>2</v>
      </c>
      <c r="G22" s="157">
        <f>F22/D22*100</f>
        <v>28.57142857142857</v>
      </c>
      <c r="H22" s="158">
        <v>5</v>
      </c>
      <c r="I22" s="157">
        <f>H22/D22*100</f>
        <v>71.42857142857143</v>
      </c>
      <c r="J22" s="156"/>
      <c r="K22" s="157"/>
      <c r="L22" s="158"/>
      <c r="M22" s="157"/>
      <c r="N22" s="176"/>
      <c r="O22" s="157"/>
      <c r="P22" s="159">
        <v>0</v>
      </c>
      <c r="Q22" s="159"/>
      <c r="R22" s="159"/>
      <c r="S22" s="159"/>
    </row>
    <row r="23" spans="1:19" ht="24">
      <c r="A23" s="154">
        <v>2</v>
      </c>
      <c r="B23" s="163" t="s">
        <v>97</v>
      </c>
      <c r="C23" s="156">
        <f t="shared" si="9"/>
        <v>2</v>
      </c>
      <c r="D23" s="156">
        <f t="shared" si="10"/>
        <v>2</v>
      </c>
      <c r="E23" s="157">
        <f>D23/C23*100</f>
        <v>100</v>
      </c>
      <c r="F23" s="158"/>
      <c r="G23" s="157"/>
      <c r="H23" s="158">
        <v>2</v>
      </c>
      <c r="I23" s="157">
        <f>H23/D23*100</f>
        <v>100</v>
      </c>
      <c r="J23" s="156"/>
      <c r="K23" s="157"/>
      <c r="L23" s="158"/>
      <c r="M23" s="157"/>
      <c r="N23" s="158"/>
      <c r="O23" s="157"/>
      <c r="P23" s="159">
        <v>0</v>
      </c>
      <c r="Q23" s="159"/>
      <c r="R23" s="159"/>
      <c r="S23" s="159"/>
    </row>
    <row r="24" spans="1:19" ht="12">
      <c r="A24" s="154">
        <v>3</v>
      </c>
      <c r="B24" s="163" t="s">
        <v>245</v>
      </c>
      <c r="C24" s="156">
        <f t="shared" si="9"/>
        <v>0</v>
      </c>
      <c r="D24" s="156"/>
      <c r="E24" s="157"/>
      <c r="F24" s="158"/>
      <c r="G24" s="157"/>
      <c r="H24" s="158"/>
      <c r="I24" s="157"/>
      <c r="J24" s="156"/>
      <c r="K24" s="157"/>
      <c r="L24" s="158"/>
      <c r="M24" s="157"/>
      <c r="N24" s="158"/>
      <c r="O24" s="157"/>
      <c r="P24" s="159">
        <v>0</v>
      </c>
      <c r="Q24" s="159"/>
      <c r="R24" s="159"/>
      <c r="S24" s="159"/>
    </row>
    <row r="25" spans="1:19" ht="12">
      <c r="A25" s="154">
        <v>4</v>
      </c>
      <c r="B25" s="163" t="s">
        <v>246</v>
      </c>
      <c r="C25" s="156">
        <f t="shared" si="9"/>
        <v>1</v>
      </c>
      <c r="D25" s="156">
        <f t="shared" si="10"/>
        <v>1</v>
      </c>
      <c r="E25" s="157">
        <f>D25/C25*100</f>
        <v>100</v>
      </c>
      <c r="F25" s="158"/>
      <c r="G25" s="157"/>
      <c r="H25" s="158">
        <v>1</v>
      </c>
      <c r="I25" s="157">
        <f>H25/D25*100</f>
        <v>100</v>
      </c>
      <c r="J25" s="156"/>
      <c r="K25" s="157"/>
      <c r="L25" s="158"/>
      <c r="M25" s="157"/>
      <c r="N25" s="158"/>
      <c r="O25" s="157"/>
      <c r="P25" s="159">
        <v>0</v>
      </c>
      <c r="Q25" s="159"/>
      <c r="R25" s="159"/>
      <c r="S25" s="159"/>
    </row>
    <row r="26" spans="1:19" ht="12">
      <c r="A26" s="154">
        <v>5</v>
      </c>
      <c r="B26" s="164" t="s">
        <v>101</v>
      </c>
      <c r="C26" s="156">
        <f t="shared" si="9"/>
        <v>1</v>
      </c>
      <c r="D26" s="156">
        <f t="shared" si="10"/>
        <v>1</v>
      </c>
      <c r="E26" s="157">
        <f>D26/C26*100</f>
        <v>100</v>
      </c>
      <c r="F26" s="158"/>
      <c r="G26" s="157"/>
      <c r="H26" s="158">
        <v>1</v>
      </c>
      <c r="I26" s="157">
        <f>H26/D26*100</f>
        <v>100</v>
      </c>
      <c r="J26" s="156"/>
      <c r="K26" s="157"/>
      <c r="L26" s="158"/>
      <c r="M26" s="157"/>
      <c r="N26" s="158"/>
      <c r="O26" s="157"/>
      <c r="P26" s="159">
        <v>0</v>
      </c>
      <c r="Q26" s="159"/>
      <c r="R26" s="159"/>
      <c r="S26" s="159"/>
    </row>
    <row r="27" spans="1:19" ht="12.75">
      <c r="A27" s="154">
        <v>6</v>
      </c>
      <c r="B27" s="165" t="s">
        <v>114</v>
      </c>
      <c r="C27" s="156">
        <f t="shared" si="9"/>
        <v>23</v>
      </c>
      <c r="D27" s="156">
        <f t="shared" si="10"/>
        <v>23</v>
      </c>
      <c r="E27" s="157">
        <f>D27/C27*100</f>
        <v>100</v>
      </c>
      <c r="F27" s="158">
        <v>2</v>
      </c>
      <c r="G27" s="157">
        <f>F27/D27*100</f>
        <v>8.695652173913043</v>
      </c>
      <c r="H27" s="158">
        <v>21</v>
      </c>
      <c r="I27" s="157">
        <f>H27/D27*100</f>
        <v>91.30434782608695</v>
      </c>
      <c r="J27" s="156"/>
      <c r="K27" s="157"/>
      <c r="L27" s="158"/>
      <c r="M27" s="157"/>
      <c r="N27" s="158"/>
      <c r="O27" s="157"/>
      <c r="P27" s="172">
        <v>10</v>
      </c>
      <c r="Q27" s="159">
        <v>100</v>
      </c>
      <c r="R27" s="159"/>
      <c r="S27" s="159"/>
    </row>
    <row r="28" spans="1:19" ht="12">
      <c r="A28" s="154">
        <v>7</v>
      </c>
      <c r="B28" s="163" t="s">
        <v>104</v>
      </c>
      <c r="C28" s="156">
        <f t="shared" si="9"/>
        <v>0</v>
      </c>
      <c r="D28" s="156"/>
      <c r="E28" s="157"/>
      <c r="F28" s="158"/>
      <c r="G28" s="157"/>
      <c r="H28" s="158"/>
      <c r="I28" s="157"/>
      <c r="J28" s="156"/>
      <c r="K28" s="157"/>
      <c r="L28" s="158"/>
      <c r="M28" s="157"/>
      <c r="N28" s="158"/>
      <c r="O28" s="157"/>
      <c r="P28" s="159">
        <v>0</v>
      </c>
      <c r="Q28" s="159"/>
      <c r="R28" s="159"/>
      <c r="S28" s="159"/>
    </row>
    <row r="29" spans="1:19" ht="12">
      <c r="A29" s="154">
        <v>8</v>
      </c>
      <c r="B29" s="163" t="s">
        <v>103</v>
      </c>
      <c r="C29" s="156">
        <f t="shared" si="9"/>
        <v>3</v>
      </c>
      <c r="D29" s="156">
        <f t="shared" si="10"/>
        <v>3</v>
      </c>
      <c r="E29" s="157">
        <f>D29/C29*100</f>
        <v>100</v>
      </c>
      <c r="F29" s="158"/>
      <c r="G29" s="157"/>
      <c r="H29" s="158">
        <v>3</v>
      </c>
      <c r="I29" s="157">
        <f>H29/D29*100</f>
        <v>100</v>
      </c>
      <c r="J29" s="156"/>
      <c r="K29" s="157"/>
      <c r="L29" s="158"/>
      <c r="M29" s="157"/>
      <c r="N29" s="158"/>
      <c r="O29" s="157"/>
      <c r="P29" s="159">
        <v>0</v>
      </c>
      <c r="Q29" s="159"/>
      <c r="R29" s="159"/>
      <c r="S29" s="159"/>
    </row>
    <row r="30" spans="1:19" ht="36">
      <c r="A30" s="154">
        <v>9</v>
      </c>
      <c r="B30" s="163" t="s">
        <v>241</v>
      </c>
      <c r="C30" s="156">
        <f t="shared" si="9"/>
        <v>1</v>
      </c>
      <c r="D30" s="156">
        <f t="shared" si="10"/>
        <v>1</v>
      </c>
      <c r="E30" s="157">
        <f>D30/C30*100</f>
        <v>100</v>
      </c>
      <c r="F30" s="158"/>
      <c r="G30" s="157"/>
      <c r="H30" s="158">
        <v>1</v>
      </c>
      <c r="I30" s="157">
        <f>H30/D30*100</f>
        <v>100</v>
      </c>
      <c r="J30" s="156"/>
      <c r="K30" s="157"/>
      <c r="L30" s="158"/>
      <c r="M30" s="157"/>
      <c r="N30" s="158"/>
      <c r="O30" s="157"/>
      <c r="P30" s="159">
        <v>2</v>
      </c>
      <c r="Q30" s="159">
        <v>100</v>
      </c>
      <c r="R30" s="159"/>
      <c r="S30" s="159"/>
    </row>
    <row r="31" spans="1:19" ht="12">
      <c r="A31" s="154">
        <v>10</v>
      </c>
      <c r="B31" s="163" t="s">
        <v>100</v>
      </c>
      <c r="C31" s="156">
        <f t="shared" si="9"/>
        <v>1</v>
      </c>
      <c r="D31" s="156">
        <f t="shared" si="10"/>
        <v>1</v>
      </c>
      <c r="E31" s="157">
        <f>D31/C31*100</f>
        <v>100</v>
      </c>
      <c r="F31" s="158"/>
      <c r="G31" s="157"/>
      <c r="H31" s="158">
        <v>1</v>
      </c>
      <c r="I31" s="157">
        <f>H31/D31*100</f>
        <v>100</v>
      </c>
      <c r="J31" s="156"/>
      <c r="K31" s="157"/>
      <c r="L31" s="158"/>
      <c r="M31" s="157"/>
      <c r="N31" s="158"/>
      <c r="O31" s="157"/>
      <c r="P31" s="159">
        <v>0</v>
      </c>
      <c r="Q31" s="159"/>
      <c r="R31" s="159"/>
      <c r="S31" s="159"/>
    </row>
    <row r="32" spans="1:19" ht="24">
      <c r="A32" s="154">
        <v>11</v>
      </c>
      <c r="B32" s="163" t="s">
        <v>123</v>
      </c>
      <c r="C32" s="156">
        <f t="shared" si="9"/>
        <v>0</v>
      </c>
      <c r="D32" s="156"/>
      <c r="E32" s="157"/>
      <c r="F32" s="158"/>
      <c r="G32" s="157"/>
      <c r="H32" s="158"/>
      <c r="I32" s="157"/>
      <c r="J32" s="156"/>
      <c r="K32" s="157"/>
      <c r="L32" s="158"/>
      <c r="M32" s="157"/>
      <c r="N32" s="158"/>
      <c r="O32" s="157"/>
      <c r="P32" s="159">
        <v>2</v>
      </c>
      <c r="Q32" s="159">
        <v>100</v>
      </c>
      <c r="R32" s="159"/>
      <c r="S32" s="159"/>
    </row>
    <row r="33" spans="1:19" ht="24">
      <c r="A33" s="154">
        <v>12</v>
      </c>
      <c r="B33" s="163" t="s">
        <v>116</v>
      </c>
      <c r="C33" s="156">
        <f t="shared" si="9"/>
        <v>1</v>
      </c>
      <c r="D33" s="156">
        <f t="shared" si="10"/>
        <v>1</v>
      </c>
      <c r="E33" s="157">
        <f>D33/C33*100</f>
        <v>100</v>
      </c>
      <c r="F33" s="158"/>
      <c r="G33" s="157"/>
      <c r="H33" s="158">
        <v>1</v>
      </c>
      <c r="I33" s="157">
        <f>H33/D33*100</f>
        <v>100</v>
      </c>
      <c r="J33" s="156"/>
      <c r="K33" s="157"/>
      <c r="L33" s="158"/>
      <c r="M33" s="157"/>
      <c r="N33" s="158"/>
      <c r="O33" s="157"/>
      <c r="P33" s="159">
        <v>0</v>
      </c>
      <c r="Q33" s="159"/>
      <c r="R33" s="159"/>
      <c r="S33" s="159"/>
    </row>
    <row r="34" spans="1:19" s="166" customFormat="1" ht="12">
      <c r="A34" s="154">
        <v>13</v>
      </c>
      <c r="B34" s="163" t="s">
        <v>383</v>
      </c>
      <c r="C34" s="156">
        <f t="shared" si="9"/>
        <v>0</v>
      </c>
      <c r="D34" s="156"/>
      <c r="E34" s="157"/>
      <c r="F34" s="158"/>
      <c r="G34" s="157"/>
      <c r="H34" s="158"/>
      <c r="I34" s="157"/>
      <c r="J34" s="156"/>
      <c r="K34" s="157"/>
      <c r="L34" s="158"/>
      <c r="M34" s="157"/>
      <c r="N34" s="158"/>
      <c r="O34" s="157"/>
      <c r="P34" s="159">
        <v>0</v>
      </c>
      <c r="Q34" s="159"/>
      <c r="R34" s="159"/>
      <c r="S34" s="159"/>
    </row>
    <row r="35" spans="1:19" ht="12">
      <c r="A35" s="223" t="s">
        <v>111</v>
      </c>
      <c r="B35" s="223"/>
      <c r="C35" s="122">
        <f t="shared" si="9"/>
        <v>40</v>
      </c>
      <c r="D35" s="122">
        <f t="shared" si="10"/>
        <v>40</v>
      </c>
      <c r="E35" s="160">
        <f>(D35*100)/C35</f>
        <v>100</v>
      </c>
      <c r="F35" s="122">
        <f>SUM(F22:F34)</f>
        <v>4</v>
      </c>
      <c r="G35" s="160">
        <f>F35/C35*100</f>
        <v>10</v>
      </c>
      <c r="H35" s="122">
        <f>SUM(H22:H34)</f>
        <v>36</v>
      </c>
      <c r="I35" s="160">
        <f>H35/C35*100</f>
        <v>90</v>
      </c>
      <c r="J35" s="122">
        <f>SUM(J22:J34)</f>
        <v>0</v>
      </c>
      <c r="K35" s="160">
        <f>J35/C35*100</f>
        <v>0</v>
      </c>
      <c r="L35" s="122">
        <f>SUM(L22:L34)</f>
        <v>0</v>
      </c>
      <c r="M35" s="160">
        <f>L35/C35*100</f>
        <v>0</v>
      </c>
      <c r="N35" s="122">
        <f>SUM(N22:N34)</f>
        <v>0</v>
      </c>
      <c r="O35" s="122">
        <v>0</v>
      </c>
      <c r="P35" s="161">
        <f>SUM(P22:P34)</f>
        <v>14</v>
      </c>
      <c r="Q35" s="161">
        <v>100</v>
      </c>
      <c r="R35" s="161"/>
      <c r="S35" s="161"/>
    </row>
    <row r="36" spans="1:19" ht="12.75">
      <c r="A36" s="231" t="s">
        <v>122</v>
      </c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22"/>
      <c r="Q36" s="222"/>
      <c r="R36" s="222"/>
      <c r="S36" s="222"/>
    </row>
    <row r="37" spans="1:19" ht="12">
      <c r="A37" s="154">
        <v>1</v>
      </c>
      <c r="B37" s="167" t="s">
        <v>390</v>
      </c>
      <c r="C37" s="156">
        <f>D37+J37</f>
        <v>129</v>
      </c>
      <c r="D37" s="156">
        <f>F37+H37</f>
        <v>129</v>
      </c>
      <c r="E37" s="157">
        <f>D37/C37*100</f>
        <v>100</v>
      </c>
      <c r="F37" s="158">
        <v>59</v>
      </c>
      <c r="G37" s="157">
        <f aca="true" t="shared" si="11" ref="G37:G45">F37/D37*100</f>
        <v>45.73643410852713</v>
      </c>
      <c r="H37" s="158">
        <v>70</v>
      </c>
      <c r="I37" s="157">
        <f aca="true" t="shared" si="12" ref="I37:I49">H37/D37*100</f>
        <v>54.263565891472865</v>
      </c>
      <c r="J37" s="156"/>
      <c r="K37" s="157"/>
      <c r="L37" s="158"/>
      <c r="M37" s="157"/>
      <c r="N37" s="158"/>
      <c r="O37" s="157"/>
      <c r="P37" s="159">
        <v>17</v>
      </c>
      <c r="Q37" s="159">
        <v>100</v>
      </c>
      <c r="R37" s="159"/>
      <c r="S37" s="159"/>
    </row>
    <row r="38" spans="1:19" ht="24">
      <c r="A38" s="154">
        <v>2</v>
      </c>
      <c r="B38" s="167" t="s">
        <v>97</v>
      </c>
      <c r="C38" s="156">
        <f aca="true" t="shared" si="13" ref="C38:C49">D38+J38</f>
        <v>55</v>
      </c>
      <c r="D38" s="156">
        <f aca="true" t="shared" si="14" ref="D38:D49">F38+H38</f>
        <v>54</v>
      </c>
      <c r="E38" s="157">
        <f aca="true" t="shared" si="15" ref="E38:E49">D38/C38*100</f>
        <v>98.18181818181819</v>
      </c>
      <c r="F38" s="158">
        <v>16</v>
      </c>
      <c r="G38" s="157">
        <f t="shared" si="11"/>
        <v>29.629629629629626</v>
      </c>
      <c r="H38" s="158">
        <v>38</v>
      </c>
      <c r="I38" s="157">
        <f t="shared" si="12"/>
        <v>70.37037037037037</v>
      </c>
      <c r="J38" s="156">
        <f>N38+L38</f>
        <v>1</v>
      </c>
      <c r="K38" s="157">
        <f>J38/C38*100</f>
        <v>1.8181818181818181</v>
      </c>
      <c r="L38" s="158">
        <v>1</v>
      </c>
      <c r="M38" s="157">
        <f>L38/C38*100</f>
        <v>1.8181818181818181</v>
      </c>
      <c r="N38" s="158"/>
      <c r="O38" s="157"/>
      <c r="P38" s="159">
        <v>9</v>
      </c>
      <c r="Q38" s="159">
        <v>100</v>
      </c>
      <c r="R38" s="159"/>
      <c r="S38" s="159"/>
    </row>
    <row r="39" spans="1:19" ht="12">
      <c r="A39" s="154">
        <v>3</v>
      </c>
      <c r="B39" s="167" t="s">
        <v>391</v>
      </c>
      <c r="C39" s="156">
        <f t="shared" si="13"/>
        <v>8</v>
      </c>
      <c r="D39" s="156">
        <f t="shared" si="14"/>
        <v>8</v>
      </c>
      <c r="E39" s="157">
        <f t="shared" si="15"/>
        <v>100</v>
      </c>
      <c r="F39" s="158">
        <v>1</v>
      </c>
      <c r="G39" s="157">
        <f t="shared" si="11"/>
        <v>12.5</v>
      </c>
      <c r="H39" s="158">
        <v>7</v>
      </c>
      <c r="I39" s="157">
        <f t="shared" si="12"/>
        <v>87.5</v>
      </c>
      <c r="J39" s="156"/>
      <c r="K39" s="157"/>
      <c r="L39" s="158"/>
      <c r="M39" s="157"/>
      <c r="N39" s="158"/>
      <c r="O39" s="157"/>
      <c r="P39" s="159">
        <v>1</v>
      </c>
      <c r="Q39" s="159">
        <v>100</v>
      </c>
      <c r="R39" s="159"/>
      <c r="S39" s="159"/>
    </row>
    <row r="40" spans="1:19" ht="12">
      <c r="A40" s="154">
        <v>4</v>
      </c>
      <c r="B40" s="167" t="s">
        <v>108</v>
      </c>
      <c r="C40" s="156">
        <f t="shared" si="13"/>
        <v>11</v>
      </c>
      <c r="D40" s="156">
        <f t="shared" si="14"/>
        <v>11</v>
      </c>
      <c r="E40" s="157">
        <f t="shared" si="15"/>
        <v>100</v>
      </c>
      <c r="F40" s="158">
        <v>6</v>
      </c>
      <c r="G40" s="157">
        <f t="shared" si="11"/>
        <v>54.54545454545454</v>
      </c>
      <c r="H40" s="158">
        <v>5</v>
      </c>
      <c r="I40" s="157">
        <f t="shared" si="12"/>
        <v>45.45454545454545</v>
      </c>
      <c r="J40" s="156"/>
      <c r="K40" s="157"/>
      <c r="L40" s="158"/>
      <c r="M40" s="157"/>
      <c r="N40" s="158"/>
      <c r="O40" s="157"/>
      <c r="P40" s="159">
        <v>0</v>
      </c>
      <c r="Q40" s="159"/>
      <c r="R40" s="159"/>
      <c r="S40" s="159"/>
    </row>
    <row r="41" spans="1:19" ht="12">
      <c r="A41" s="154">
        <v>5</v>
      </c>
      <c r="B41" s="168" t="s">
        <v>247</v>
      </c>
      <c r="C41" s="156">
        <f t="shared" si="13"/>
        <v>8</v>
      </c>
      <c r="D41" s="156">
        <f t="shared" si="14"/>
        <v>8</v>
      </c>
      <c r="E41" s="157">
        <f t="shared" si="15"/>
        <v>100</v>
      </c>
      <c r="F41" s="158">
        <v>1</v>
      </c>
      <c r="G41" s="157">
        <f t="shared" si="11"/>
        <v>12.5</v>
      </c>
      <c r="H41" s="158">
        <v>7</v>
      </c>
      <c r="I41" s="157">
        <f t="shared" si="12"/>
        <v>87.5</v>
      </c>
      <c r="J41" s="156"/>
      <c r="K41" s="157"/>
      <c r="L41" s="158"/>
      <c r="M41" s="157"/>
      <c r="N41" s="158"/>
      <c r="O41" s="157"/>
      <c r="P41" s="159">
        <v>6</v>
      </c>
      <c r="Q41" s="159">
        <v>100</v>
      </c>
      <c r="R41" s="159"/>
      <c r="S41" s="159"/>
    </row>
    <row r="42" spans="1:19" ht="24">
      <c r="A42" s="154">
        <v>6</v>
      </c>
      <c r="B42" s="168" t="s">
        <v>331</v>
      </c>
      <c r="C42" s="156">
        <f t="shared" si="13"/>
        <v>22</v>
      </c>
      <c r="D42" s="156">
        <f t="shared" si="14"/>
        <v>22</v>
      </c>
      <c r="E42" s="157">
        <f t="shared" si="15"/>
        <v>100</v>
      </c>
      <c r="F42" s="158">
        <v>6</v>
      </c>
      <c r="G42" s="157">
        <f t="shared" si="11"/>
        <v>27.27272727272727</v>
      </c>
      <c r="H42" s="158">
        <v>16</v>
      </c>
      <c r="I42" s="157">
        <f t="shared" si="12"/>
        <v>72.72727272727273</v>
      </c>
      <c r="J42" s="156"/>
      <c r="K42" s="157"/>
      <c r="L42" s="158"/>
      <c r="M42" s="157"/>
      <c r="N42" s="158"/>
      <c r="O42" s="157"/>
      <c r="P42" s="159">
        <v>17</v>
      </c>
      <c r="Q42" s="159">
        <v>100</v>
      </c>
      <c r="R42" s="159"/>
      <c r="S42" s="159"/>
    </row>
    <row r="43" spans="1:19" ht="12">
      <c r="A43" s="154">
        <v>7</v>
      </c>
      <c r="B43" s="167" t="s">
        <v>104</v>
      </c>
      <c r="C43" s="156">
        <f t="shared" si="13"/>
        <v>0</v>
      </c>
      <c r="D43" s="156"/>
      <c r="E43" s="157"/>
      <c r="F43" s="158"/>
      <c r="G43" s="157"/>
      <c r="H43" s="158"/>
      <c r="I43" s="157"/>
      <c r="J43" s="156"/>
      <c r="K43" s="157"/>
      <c r="L43" s="158"/>
      <c r="M43" s="157"/>
      <c r="N43" s="158"/>
      <c r="O43" s="157"/>
      <c r="P43" s="159">
        <v>1</v>
      </c>
      <c r="Q43" s="159">
        <v>100</v>
      </c>
      <c r="R43" s="159"/>
      <c r="S43" s="159"/>
    </row>
    <row r="44" spans="1:19" ht="12">
      <c r="A44" s="154">
        <v>8</v>
      </c>
      <c r="B44" s="167" t="s">
        <v>100</v>
      </c>
      <c r="C44" s="156">
        <f>D44+J44</f>
        <v>0</v>
      </c>
      <c r="D44" s="156"/>
      <c r="E44" s="157"/>
      <c r="F44" s="158"/>
      <c r="G44" s="157"/>
      <c r="H44" s="158"/>
      <c r="I44" s="157"/>
      <c r="J44" s="156"/>
      <c r="K44" s="157"/>
      <c r="L44" s="158"/>
      <c r="M44" s="157"/>
      <c r="N44" s="158"/>
      <c r="O44" s="157"/>
      <c r="P44" s="159">
        <v>0</v>
      </c>
      <c r="Q44" s="159"/>
      <c r="R44" s="159"/>
      <c r="S44" s="159"/>
    </row>
    <row r="45" spans="1:19" ht="12">
      <c r="A45" s="154">
        <v>9</v>
      </c>
      <c r="B45" s="167" t="s">
        <v>103</v>
      </c>
      <c r="C45" s="156">
        <f t="shared" si="13"/>
        <v>5</v>
      </c>
      <c r="D45" s="156">
        <f t="shared" si="14"/>
        <v>5</v>
      </c>
      <c r="E45" s="157">
        <f t="shared" si="15"/>
        <v>100</v>
      </c>
      <c r="F45" s="158">
        <v>2</v>
      </c>
      <c r="G45" s="157">
        <f t="shared" si="11"/>
        <v>40</v>
      </c>
      <c r="H45" s="158">
        <v>3</v>
      </c>
      <c r="I45" s="157">
        <f t="shared" si="12"/>
        <v>60</v>
      </c>
      <c r="J45" s="156"/>
      <c r="K45" s="157"/>
      <c r="L45" s="158"/>
      <c r="M45" s="157"/>
      <c r="N45" s="158"/>
      <c r="O45" s="157"/>
      <c r="P45" s="159">
        <v>1</v>
      </c>
      <c r="Q45" s="159">
        <v>100</v>
      </c>
      <c r="R45" s="159"/>
      <c r="S45" s="159"/>
    </row>
    <row r="46" spans="1:19" ht="36">
      <c r="A46" s="154">
        <v>10</v>
      </c>
      <c r="B46" s="167" t="s">
        <v>241</v>
      </c>
      <c r="C46" s="156">
        <f t="shared" si="13"/>
        <v>0</v>
      </c>
      <c r="D46" s="156">
        <f t="shared" si="14"/>
        <v>0</v>
      </c>
      <c r="E46" s="157"/>
      <c r="F46" s="158"/>
      <c r="G46" s="157"/>
      <c r="H46" s="158"/>
      <c r="I46" s="157"/>
      <c r="J46" s="156"/>
      <c r="K46" s="157"/>
      <c r="L46" s="158"/>
      <c r="M46" s="157"/>
      <c r="N46" s="158"/>
      <c r="O46" s="157"/>
      <c r="P46" s="159">
        <v>0</v>
      </c>
      <c r="Q46" s="159"/>
      <c r="R46" s="159"/>
      <c r="S46" s="159"/>
    </row>
    <row r="47" spans="1:19" ht="12">
      <c r="A47" s="154">
        <v>11</v>
      </c>
      <c r="B47" s="167" t="s">
        <v>109</v>
      </c>
      <c r="C47" s="156">
        <f t="shared" si="13"/>
        <v>1</v>
      </c>
      <c r="D47" s="156">
        <f>F47+H47</f>
        <v>1</v>
      </c>
      <c r="E47" s="157">
        <f>D47/C47*100</f>
        <v>100</v>
      </c>
      <c r="F47" s="158"/>
      <c r="G47" s="157"/>
      <c r="H47" s="158">
        <v>1</v>
      </c>
      <c r="I47" s="157">
        <f>H47/D47*100</f>
        <v>100</v>
      </c>
      <c r="J47" s="156"/>
      <c r="K47" s="157"/>
      <c r="L47" s="158"/>
      <c r="M47" s="157"/>
      <c r="N47" s="158"/>
      <c r="O47" s="157"/>
      <c r="P47" s="159">
        <v>1</v>
      </c>
      <c r="Q47" s="159">
        <v>100</v>
      </c>
      <c r="R47" s="159"/>
      <c r="S47" s="159"/>
    </row>
    <row r="48" spans="1:19" s="166" customFormat="1" ht="24">
      <c r="A48" s="154">
        <v>12</v>
      </c>
      <c r="B48" s="167" t="s">
        <v>123</v>
      </c>
      <c r="C48" s="156">
        <f t="shared" si="13"/>
        <v>0</v>
      </c>
      <c r="D48" s="156"/>
      <c r="E48" s="157"/>
      <c r="F48" s="158"/>
      <c r="G48" s="157"/>
      <c r="H48" s="158"/>
      <c r="I48" s="157"/>
      <c r="J48" s="156"/>
      <c r="K48" s="157"/>
      <c r="L48" s="158"/>
      <c r="M48" s="157"/>
      <c r="N48" s="158"/>
      <c r="O48" s="157"/>
      <c r="P48" s="159">
        <v>0</v>
      </c>
      <c r="Q48" s="159"/>
      <c r="R48" s="159"/>
      <c r="S48" s="159"/>
    </row>
    <row r="49" spans="1:19" ht="12">
      <c r="A49" s="154">
        <v>13</v>
      </c>
      <c r="B49" s="167" t="s">
        <v>105</v>
      </c>
      <c r="C49" s="156">
        <f t="shared" si="13"/>
        <v>3</v>
      </c>
      <c r="D49" s="156">
        <f t="shared" si="14"/>
        <v>3</v>
      </c>
      <c r="E49" s="157">
        <f t="shared" si="15"/>
        <v>100</v>
      </c>
      <c r="F49" s="158"/>
      <c r="G49" s="157"/>
      <c r="H49" s="158">
        <v>3</v>
      </c>
      <c r="I49" s="157">
        <f t="shared" si="12"/>
        <v>100</v>
      </c>
      <c r="J49" s="156"/>
      <c r="K49" s="157"/>
      <c r="L49" s="158"/>
      <c r="M49" s="157"/>
      <c r="N49" s="158"/>
      <c r="O49" s="157"/>
      <c r="P49" s="159">
        <v>1</v>
      </c>
      <c r="Q49" s="159">
        <v>100</v>
      </c>
      <c r="R49" s="159"/>
      <c r="S49" s="159"/>
    </row>
    <row r="50" spans="1:19" ht="12">
      <c r="A50" s="154">
        <v>14</v>
      </c>
      <c r="B50" s="163" t="s">
        <v>383</v>
      </c>
      <c r="C50" s="156"/>
      <c r="D50" s="156"/>
      <c r="E50" s="157"/>
      <c r="F50" s="158"/>
      <c r="G50" s="157"/>
      <c r="H50" s="158"/>
      <c r="I50" s="157"/>
      <c r="J50" s="156"/>
      <c r="K50" s="157"/>
      <c r="L50" s="158"/>
      <c r="M50" s="157"/>
      <c r="N50" s="158"/>
      <c r="O50" s="157"/>
      <c r="P50" s="159">
        <v>0</v>
      </c>
      <c r="Q50" s="159"/>
      <c r="R50" s="159"/>
      <c r="S50" s="159"/>
    </row>
    <row r="51" spans="1:19" ht="12">
      <c r="A51" s="223" t="s">
        <v>248</v>
      </c>
      <c r="B51" s="223"/>
      <c r="C51" s="122">
        <f>D51+J51</f>
        <v>242</v>
      </c>
      <c r="D51" s="122">
        <f>F51+H51</f>
        <v>241</v>
      </c>
      <c r="E51" s="160">
        <f>(D51*100)/C51</f>
        <v>99.58677685950413</v>
      </c>
      <c r="F51" s="122">
        <f>SUM(F37:F49)</f>
        <v>91</v>
      </c>
      <c r="G51" s="160">
        <f>F51/C51*100</f>
        <v>37.60330578512397</v>
      </c>
      <c r="H51" s="122">
        <f>SUM(H37:H49)</f>
        <v>150</v>
      </c>
      <c r="I51" s="160">
        <f>H51/C51*100</f>
        <v>61.98347107438017</v>
      </c>
      <c r="J51" s="122">
        <f>L51+N51</f>
        <v>1</v>
      </c>
      <c r="K51" s="160">
        <f>J51/C51*100</f>
        <v>0.4132231404958678</v>
      </c>
      <c r="L51" s="122">
        <f>SUM(L37:L49)</f>
        <v>1</v>
      </c>
      <c r="M51" s="160">
        <f>L51/C51*100</f>
        <v>0.4132231404958678</v>
      </c>
      <c r="N51" s="122">
        <f>SUM(N37:N49)</f>
        <v>0</v>
      </c>
      <c r="O51" s="122">
        <f>(N51*100)/J51</f>
        <v>0</v>
      </c>
      <c r="P51" s="161">
        <f>SUM(P37:P50)</f>
        <v>54</v>
      </c>
      <c r="Q51" s="161">
        <v>100</v>
      </c>
      <c r="R51" s="161"/>
      <c r="S51" s="161"/>
    </row>
    <row r="52" spans="1:19" ht="12.75">
      <c r="A52" s="231" t="s">
        <v>394</v>
      </c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22"/>
      <c r="Q52" s="222"/>
      <c r="R52" s="222"/>
      <c r="S52" s="222"/>
    </row>
    <row r="53" spans="1:19" ht="24">
      <c r="A53" s="154">
        <v>1</v>
      </c>
      <c r="B53" s="163" t="s">
        <v>82</v>
      </c>
      <c r="C53" s="156">
        <f>D53+J53</f>
        <v>3</v>
      </c>
      <c r="D53" s="156">
        <f>F53+H53</f>
        <v>3</v>
      </c>
      <c r="E53" s="157">
        <f>D53/C53*100</f>
        <v>100</v>
      </c>
      <c r="F53" s="158"/>
      <c r="G53" s="157"/>
      <c r="H53" s="158">
        <v>3</v>
      </c>
      <c r="I53" s="157">
        <f aca="true" t="shared" si="16" ref="I53:I63">H53/D53*100</f>
        <v>100</v>
      </c>
      <c r="J53" s="156"/>
      <c r="K53" s="157"/>
      <c r="L53" s="158"/>
      <c r="M53" s="157"/>
      <c r="N53" s="158"/>
      <c r="O53" s="157"/>
      <c r="P53" s="159">
        <v>1</v>
      </c>
      <c r="Q53" s="159">
        <v>100</v>
      </c>
      <c r="R53" s="159"/>
      <c r="S53" s="159"/>
    </row>
    <row r="54" spans="1:19" ht="12">
      <c r="A54" s="154">
        <v>2</v>
      </c>
      <c r="B54" s="163" t="s">
        <v>87</v>
      </c>
      <c r="C54" s="156">
        <f aca="true" t="shared" si="17" ref="C54:C65">D54+J54</f>
        <v>2</v>
      </c>
      <c r="D54" s="156">
        <f aca="true" t="shared" si="18" ref="D54:D65">F54+H54</f>
        <v>2</v>
      </c>
      <c r="E54" s="157">
        <f aca="true" t="shared" si="19" ref="E54:E63">D54/C54*100</f>
        <v>100</v>
      </c>
      <c r="F54" s="158"/>
      <c r="G54" s="157"/>
      <c r="H54" s="158">
        <v>2</v>
      </c>
      <c r="I54" s="157">
        <f t="shared" si="16"/>
        <v>100</v>
      </c>
      <c r="J54" s="156"/>
      <c r="K54" s="157"/>
      <c r="L54" s="158"/>
      <c r="M54" s="157"/>
      <c r="N54" s="158"/>
      <c r="O54" s="157"/>
      <c r="P54" s="159">
        <v>0</v>
      </c>
      <c r="Q54" s="159"/>
      <c r="R54" s="159"/>
      <c r="S54" s="159"/>
    </row>
    <row r="55" spans="1:19" ht="12">
      <c r="A55" s="154">
        <v>3</v>
      </c>
      <c r="B55" s="163" t="s">
        <v>88</v>
      </c>
      <c r="C55" s="156">
        <f t="shared" si="17"/>
        <v>1</v>
      </c>
      <c r="D55" s="156">
        <f t="shared" si="18"/>
        <v>1</v>
      </c>
      <c r="E55" s="157">
        <f t="shared" si="19"/>
        <v>100</v>
      </c>
      <c r="F55" s="158"/>
      <c r="G55" s="157"/>
      <c r="H55" s="158">
        <v>1</v>
      </c>
      <c r="I55" s="157">
        <f t="shared" si="16"/>
        <v>100</v>
      </c>
      <c r="J55" s="156"/>
      <c r="K55" s="157"/>
      <c r="L55" s="158"/>
      <c r="M55" s="157"/>
      <c r="N55" s="158"/>
      <c r="O55" s="157"/>
      <c r="P55" s="159">
        <v>0</v>
      </c>
      <c r="Q55" s="159"/>
      <c r="R55" s="159"/>
      <c r="S55" s="159"/>
    </row>
    <row r="56" spans="1:19" ht="24">
      <c r="A56" s="154">
        <v>4</v>
      </c>
      <c r="B56" s="163" t="s">
        <v>249</v>
      </c>
      <c r="C56" s="156">
        <f t="shared" si="17"/>
        <v>1</v>
      </c>
      <c r="D56" s="156">
        <f t="shared" si="18"/>
        <v>1</v>
      </c>
      <c r="E56" s="157">
        <f t="shared" si="19"/>
        <v>100</v>
      </c>
      <c r="F56" s="158">
        <v>1</v>
      </c>
      <c r="G56" s="157">
        <f aca="true" t="shared" si="20" ref="G56:G63">F56/D56*100</f>
        <v>100</v>
      </c>
      <c r="H56" s="158"/>
      <c r="I56" s="157"/>
      <c r="J56" s="156"/>
      <c r="K56" s="157"/>
      <c r="L56" s="158"/>
      <c r="M56" s="157"/>
      <c r="N56" s="158"/>
      <c r="O56" s="157"/>
      <c r="P56" s="159">
        <v>0</v>
      </c>
      <c r="Q56" s="159"/>
      <c r="R56" s="159"/>
      <c r="S56" s="159"/>
    </row>
    <row r="57" spans="1:19" ht="12">
      <c r="A57" s="154">
        <v>5</v>
      </c>
      <c r="B57" s="163" t="s">
        <v>89</v>
      </c>
      <c r="C57" s="156">
        <f t="shared" si="17"/>
        <v>1</v>
      </c>
      <c r="D57" s="156">
        <f>F57+H57</f>
        <v>1</v>
      </c>
      <c r="E57" s="157">
        <f>D57/C57*100</f>
        <v>100</v>
      </c>
      <c r="F57" s="158"/>
      <c r="G57" s="157"/>
      <c r="H57" s="158">
        <v>1</v>
      </c>
      <c r="I57" s="157">
        <f>H57/D57*100</f>
        <v>100</v>
      </c>
      <c r="J57" s="156"/>
      <c r="K57" s="157"/>
      <c r="L57" s="158"/>
      <c r="M57" s="157"/>
      <c r="N57" s="158"/>
      <c r="O57" s="157"/>
      <c r="P57" s="159">
        <v>0</v>
      </c>
      <c r="Q57" s="159"/>
      <c r="R57" s="159"/>
      <c r="S57" s="159"/>
    </row>
    <row r="58" spans="1:19" ht="12">
      <c r="A58" s="154">
        <v>6</v>
      </c>
      <c r="B58" s="163" t="s">
        <v>92</v>
      </c>
      <c r="C58" s="156">
        <f t="shared" si="17"/>
        <v>1</v>
      </c>
      <c r="D58" s="156">
        <f t="shared" si="18"/>
        <v>1</v>
      </c>
      <c r="E58" s="157">
        <f t="shared" si="19"/>
        <v>100</v>
      </c>
      <c r="F58" s="158">
        <v>1</v>
      </c>
      <c r="G58" s="157">
        <f t="shared" si="20"/>
        <v>100</v>
      </c>
      <c r="H58" s="158"/>
      <c r="I58" s="157"/>
      <c r="J58" s="156"/>
      <c r="K58" s="157"/>
      <c r="L58" s="158"/>
      <c r="M58" s="157"/>
      <c r="N58" s="158"/>
      <c r="O58" s="157"/>
      <c r="P58" s="159">
        <v>0</v>
      </c>
      <c r="Q58" s="159"/>
      <c r="R58" s="159"/>
      <c r="S58" s="159"/>
    </row>
    <row r="59" spans="1:19" ht="12">
      <c r="A59" s="154">
        <v>7</v>
      </c>
      <c r="B59" s="163" t="s">
        <v>94</v>
      </c>
      <c r="C59" s="156">
        <f>D59+J59</f>
        <v>1</v>
      </c>
      <c r="D59" s="156">
        <f>F59+H59</f>
        <v>1</v>
      </c>
      <c r="E59" s="157">
        <f>D59/C59*100</f>
        <v>100</v>
      </c>
      <c r="F59" s="158"/>
      <c r="G59" s="157"/>
      <c r="H59" s="158">
        <v>1</v>
      </c>
      <c r="I59" s="157">
        <f>H59/D59*100</f>
        <v>100</v>
      </c>
      <c r="J59" s="156"/>
      <c r="K59" s="157"/>
      <c r="L59" s="158"/>
      <c r="M59" s="157"/>
      <c r="N59" s="158"/>
      <c r="O59" s="157"/>
      <c r="P59" s="159">
        <v>0</v>
      </c>
      <c r="Q59" s="159"/>
      <c r="R59" s="159"/>
      <c r="S59" s="159"/>
    </row>
    <row r="60" spans="1:19" ht="12">
      <c r="A60" s="154">
        <v>8</v>
      </c>
      <c r="B60" s="163" t="s">
        <v>95</v>
      </c>
      <c r="C60" s="156">
        <f t="shared" si="17"/>
        <v>1</v>
      </c>
      <c r="D60" s="156">
        <f t="shared" si="18"/>
        <v>1</v>
      </c>
      <c r="E60" s="157">
        <f t="shared" si="19"/>
        <v>100</v>
      </c>
      <c r="F60" s="158"/>
      <c r="G60" s="157"/>
      <c r="H60" s="158">
        <v>1</v>
      </c>
      <c r="I60" s="157">
        <f t="shared" si="16"/>
        <v>100</v>
      </c>
      <c r="J60" s="156"/>
      <c r="K60" s="157"/>
      <c r="L60" s="158"/>
      <c r="M60" s="157"/>
      <c r="N60" s="158"/>
      <c r="O60" s="157"/>
      <c r="P60" s="159">
        <v>0</v>
      </c>
      <c r="Q60" s="159"/>
      <c r="R60" s="159"/>
      <c r="S60" s="159"/>
    </row>
    <row r="61" spans="1:19" ht="12">
      <c r="A61" s="154">
        <v>9</v>
      </c>
      <c r="B61" s="163" t="s">
        <v>101</v>
      </c>
      <c r="C61" s="156">
        <f t="shared" si="17"/>
        <v>1</v>
      </c>
      <c r="D61" s="156">
        <f t="shared" si="18"/>
        <v>1</v>
      </c>
      <c r="E61" s="157">
        <f t="shared" si="19"/>
        <v>100</v>
      </c>
      <c r="F61" s="158"/>
      <c r="G61" s="157"/>
      <c r="H61" s="158">
        <v>1</v>
      </c>
      <c r="I61" s="157">
        <f t="shared" si="16"/>
        <v>100</v>
      </c>
      <c r="J61" s="156"/>
      <c r="K61" s="157"/>
      <c r="L61" s="158"/>
      <c r="M61" s="157"/>
      <c r="N61" s="158"/>
      <c r="O61" s="157"/>
      <c r="P61" s="159">
        <v>0</v>
      </c>
      <c r="Q61" s="159"/>
      <c r="R61" s="159"/>
      <c r="S61" s="159"/>
    </row>
    <row r="62" spans="1:19" ht="36">
      <c r="A62" s="154">
        <v>10</v>
      </c>
      <c r="B62" s="163" t="s">
        <v>241</v>
      </c>
      <c r="C62" s="156">
        <f t="shared" si="17"/>
        <v>2</v>
      </c>
      <c r="D62" s="156">
        <f t="shared" si="18"/>
        <v>2</v>
      </c>
      <c r="E62" s="157">
        <f t="shared" si="19"/>
        <v>100</v>
      </c>
      <c r="F62" s="158">
        <v>1</v>
      </c>
      <c r="G62" s="157">
        <f t="shared" si="20"/>
        <v>50</v>
      </c>
      <c r="H62" s="158">
        <v>1</v>
      </c>
      <c r="I62" s="157">
        <f t="shared" si="16"/>
        <v>50</v>
      </c>
      <c r="J62" s="156"/>
      <c r="K62" s="157"/>
      <c r="L62" s="158"/>
      <c r="M62" s="157"/>
      <c r="N62" s="158"/>
      <c r="O62" s="157"/>
      <c r="P62" s="159">
        <v>0</v>
      </c>
      <c r="Q62" s="159"/>
      <c r="R62" s="159"/>
      <c r="S62" s="159"/>
    </row>
    <row r="63" spans="1:19" s="166" customFormat="1" ht="24">
      <c r="A63" s="154">
        <v>11</v>
      </c>
      <c r="B63" s="163" t="s">
        <v>251</v>
      </c>
      <c r="C63" s="156">
        <f t="shared" si="17"/>
        <v>20</v>
      </c>
      <c r="D63" s="156">
        <f t="shared" si="18"/>
        <v>19</v>
      </c>
      <c r="E63" s="157">
        <f t="shared" si="19"/>
        <v>95</v>
      </c>
      <c r="F63" s="158">
        <v>4</v>
      </c>
      <c r="G63" s="157">
        <f t="shared" si="20"/>
        <v>21.052631578947366</v>
      </c>
      <c r="H63" s="158">
        <v>15</v>
      </c>
      <c r="I63" s="157">
        <f t="shared" si="16"/>
        <v>78.94736842105263</v>
      </c>
      <c r="J63" s="156">
        <f>N63+L63</f>
        <v>1</v>
      </c>
      <c r="K63" s="157">
        <f>J63/C63*100</f>
        <v>5</v>
      </c>
      <c r="L63" s="158">
        <v>1</v>
      </c>
      <c r="M63" s="157">
        <f>L63/C63*100</f>
        <v>5</v>
      </c>
      <c r="N63" s="158"/>
      <c r="O63" s="157"/>
      <c r="P63" s="159">
        <v>5</v>
      </c>
      <c r="Q63" s="169">
        <v>100</v>
      </c>
      <c r="R63" s="159"/>
      <c r="S63" s="159"/>
    </row>
    <row r="64" spans="1:19" s="166" customFormat="1" ht="24">
      <c r="A64" s="154">
        <v>12</v>
      </c>
      <c r="B64" s="163" t="s">
        <v>102</v>
      </c>
      <c r="C64" s="156">
        <f>D64+J64</f>
        <v>1</v>
      </c>
      <c r="D64" s="156">
        <f>F64+H64</f>
        <v>1</v>
      </c>
      <c r="E64" s="157">
        <f>D64/C64*100</f>
        <v>100</v>
      </c>
      <c r="F64" s="158"/>
      <c r="G64" s="157"/>
      <c r="H64" s="158">
        <v>1</v>
      </c>
      <c r="I64" s="157">
        <f>H64/D64*100</f>
        <v>100</v>
      </c>
      <c r="J64" s="156"/>
      <c r="K64" s="157"/>
      <c r="L64" s="158"/>
      <c r="M64" s="157"/>
      <c r="N64" s="158"/>
      <c r="O64" s="157"/>
      <c r="P64" s="159">
        <v>0</v>
      </c>
      <c r="Q64" s="159"/>
      <c r="R64" s="159"/>
      <c r="S64" s="159"/>
    </row>
    <row r="65" spans="1:19" ht="24">
      <c r="A65" s="154">
        <v>13</v>
      </c>
      <c r="B65" s="163" t="s">
        <v>97</v>
      </c>
      <c r="C65" s="156">
        <f t="shared" si="17"/>
        <v>1</v>
      </c>
      <c r="D65" s="156">
        <f t="shared" si="18"/>
        <v>1</v>
      </c>
      <c r="E65" s="157">
        <f>D65/C65*100</f>
        <v>100</v>
      </c>
      <c r="F65" s="158"/>
      <c r="G65" s="157"/>
      <c r="H65" s="158">
        <v>1</v>
      </c>
      <c r="I65" s="157">
        <f>H65/D65*100</f>
        <v>100</v>
      </c>
      <c r="J65" s="156"/>
      <c r="K65" s="157"/>
      <c r="L65" s="158"/>
      <c r="M65" s="157"/>
      <c r="N65" s="158"/>
      <c r="O65" s="157"/>
      <c r="P65" s="159">
        <v>0</v>
      </c>
      <c r="Q65" s="159"/>
      <c r="R65" s="159"/>
      <c r="S65" s="159"/>
    </row>
    <row r="66" spans="1:19" ht="12">
      <c r="A66" s="223" t="s">
        <v>248</v>
      </c>
      <c r="B66" s="223"/>
      <c r="C66" s="122">
        <f>D66+J66</f>
        <v>36</v>
      </c>
      <c r="D66" s="122">
        <f>F66+H66</f>
        <v>35</v>
      </c>
      <c r="E66" s="160">
        <f>(D66*100)/C66</f>
        <v>97.22222222222223</v>
      </c>
      <c r="F66" s="122">
        <f>SUM(F53:F65)</f>
        <v>7</v>
      </c>
      <c r="G66" s="160">
        <f>F66/C66*100</f>
        <v>19.444444444444446</v>
      </c>
      <c r="H66" s="122">
        <f>SUM(H53:H65)</f>
        <v>28</v>
      </c>
      <c r="I66" s="160">
        <f>H66/C66*100</f>
        <v>77.77777777777779</v>
      </c>
      <c r="J66" s="122">
        <f>L66+N66</f>
        <v>1</v>
      </c>
      <c r="K66" s="160">
        <f>J66/C66*100</f>
        <v>2.7777777777777777</v>
      </c>
      <c r="L66" s="122">
        <f>SUM(L53:L65)</f>
        <v>1</v>
      </c>
      <c r="M66" s="160">
        <f>L66/C66*100</f>
        <v>2.7777777777777777</v>
      </c>
      <c r="N66" s="122">
        <f>SUM(N53:N65)</f>
        <v>0</v>
      </c>
      <c r="O66" s="122">
        <f>(N66*100)/J66</f>
        <v>0</v>
      </c>
      <c r="P66" s="161">
        <f>SUM(P53:P65)</f>
        <v>6</v>
      </c>
      <c r="Q66" s="170">
        <v>100</v>
      </c>
      <c r="R66" s="161"/>
      <c r="S66" s="161"/>
    </row>
    <row r="67" spans="1:19" ht="12.75">
      <c r="A67" s="232" t="s">
        <v>252</v>
      </c>
      <c r="B67" s="232"/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22"/>
      <c r="Q67" s="222"/>
      <c r="R67" s="222"/>
      <c r="S67" s="222"/>
    </row>
    <row r="68" spans="1:19" ht="36">
      <c r="A68" s="159">
        <v>1</v>
      </c>
      <c r="B68" s="163" t="s">
        <v>241</v>
      </c>
      <c r="C68" s="156">
        <f>D68+J68</f>
        <v>7</v>
      </c>
      <c r="D68" s="156">
        <f>F68+H68</f>
        <v>7</v>
      </c>
      <c r="E68" s="157">
        <f>D68/C68*100</f>
        <v>100</v>
      </c>
      <c r="F68" s="158">
        <v>2</v>
      </c>
      <c r="G68" s="157">
        <f>F68/D68*100</f>
        <v>28.57142857142857</v>
      </c>
      <c r="H68" s="156">
        <v>5</v>
      </c>
      <c r="I68" s="157">
        <f>H68/D68*100</f>
        <v>71.42857142857143</v>
      </c>
      <c r="J68" s="156"/>
      <c r="K68" s="157"/>
      <c r="L68" s="158"/>
      <c r="M68" s="157"/>
      <c r="N68" s="158"/>
      <c r="O68" s="157"/>
      <c r="P68" s="159">
        <v>16</v>
      </c>
      <c r="Q68" s="159">
        <v>100</v>
      </c>
      <c r="R68" s="159"/>
      <c r="S68" s="159"/>
    </row>
    <row r="69" spans="1:19" ht="12">
      <c r="A69" s="159">
        <v>2</v>
      </c>
      <c r="B69" s="163" t="s">
        <v>100</v>
      </c>
      <c r="C69" s="156">
        <f aca="true" t="shared" si="21" ref="C69:C77">D69+J69</f>
        <v>6</v>
      </c>
      <c r="D69" s="156">
        <f aca="true" t="shared" si="22" ref="D69:D77">F69+H69</f>
        <v>6</v>
      </c>
      <c r="E69" s="157">
        <f aca="true" t="shared" si="23" ref="E69:E77">D69/C69*100</f>
        <v>100</v>
      </c>
      <c r="F69" s="158"/>
      <c r="G69" s="157"/>
      <c r="H69" s="156">
        <v>6</v>
      </c>
      <c r="I69" s="157">
        <f aca="true" t="shared" si="24" ref="I69:I77">H69/D69*100</f>
        <v>100</v>
      </c>
      <c r="J69" s="156"/>
      <c r="K69" s="157"/>
      <c r="L69" s="158"/>
      <c r="M69" s="157"/>
      <c r="N69" s="158"/>
      <c r="O69" s="157"/>
      <c r="P69" s="159">
        <v>4</v>
      </c>
      <c r="Q69" s="159">
        <v>100</v>
      </c>
      <c r="R69" s="159"/>
      <c r="S69" s="159"/>
    </row>
    <row r="70" spans="1:19" ht="12">
      <c r="A70" s="159">
        <v>3</v>
      </c>
      <c r="B70" s="163" t="s">
        <v>121</v>
      </c>
      <c r="C70" s="156">
        <f t="shared" si="21"/>
        <v>1</v>
      </c>
      <c r="D70" s="156">
        <f t="shared" si="22"/>
        <v>1</v>
      </c>
      <c r="E70" s="157">
        <f t="shared" si="23"/>
        <v>100</v>
      </c>
      <c r="F70" s="158"/>
      <c r="G70" s="157"/>
      <c r="H70" s="156">
        <v>1</v>
      </c>
      <c r="I70" s="157">
        <v>0</v>
      </c>
      <c r="J70" s="156"/>
      <c r="K70" s="157"/>
      <c r="L70" s="158"/>
      <c r="M70" s="157"/>
      <c r="N70" s="158"/>
      <c r="O70" s="157"/>
      <c r="P70" s="159">
        <v>0</v>
      </c>
      <c r="Q70" s="159"/>
      <c r="R70" s="159"/>
      <c r="S70" s="159"/>
    </row>
    <row r="71" spans="1:19" ht="12">
      <c r="A71" s="159">
        <v>4</v>
      </c>
      <c r="B71" s="163" t="s">
        <v>355</v>
      </c>
      <c r="C71" s="156">
        <f t="shared" si="21"/>
        <v>6</v>
      </c>
      <c r="D71" s="156">
        <f t="shared" si="22"/>
        <v>6</v>
      </c>
      <c r="E71" s="157">
        <f t="shared" si="23"/>
        <v>100</v>
      </c>
      <c r="F71" s="158">
        <v>1</v>
      </c>
      <c r="G71" s="157">
        <f>F71/D71*100</f>
        <v>16.666666666666664</v>
      </c>
      <c r="H71" s="156">
        <v>5</v>
      </c>
      <c r="I71" s="157">
        <f t="shared" si="24"/>
        <v>83.33333333333334</v>
      </c>
      <c r="J71" s="156"/>
      <c r="K71" s="157"/>
      <c r="L71" s="158"/>
      <c r="M71" s="157"/>
      <c r="N71" s="158"/>
      <c r="O71" s="157"/>
      <c r="P71" s="159">
        <v>2</v>
      </c>
      <c r="Q71" s="159">
        <v>100</v>
      </c>
      <c r="R71" s="159"/>
      <c r="S71" s="159"/>
    </row>
    <row r="72" spans="1:19" ht="12">
      <c r="A72" s="159">
        <v>5</v>
      </c>
      <c r="B72" s="163" t="s">
        <v>253</v>
      </c>
      <c r="C72" s="156">
        <f t="shared" si="21"/>
        <v>2</v>
      </c>
      <c r="D72" s="156">
        <f t="shared" si="22"/>
        <v>1</v>
      </c>
      <c r="E72" s="157">
        <f t="shared" si="23"/>
        <v>50</v>
      </c>
      <c r="F72" s="158">
        <v>1</v>
      </c>
      <c r="G72" s="157">
        <f>F72/D72*100</f>
        <v>100</v>
      </c>
      <c r="H72" s="156"/>
      <c r="I72" s="157"/>
      <c r="J72" s="156">
        <f>N72+L72</f>
        <v>1</v>
      </c>
      <c r="K72" s="157">
        <f>J72/C72*100</f>
        <v>50</v>
      </c>
      <c r="L72" s="158">
        <v>1</v>
      </c>
      <c r="M72" s="157">
        <f>L72/C72*100</f>
        <v>50</v>
      </c>
      <c r="N72" s="158"/>
      <c r="O72" s="157"/>
      <c r="P72" s="159">
        <v>1</v>
      </c>
      <c r="Q72" s="159">
        <v>100</v>
      </c>
      <c r="R72" s="159"/>
      <c r="S72" s="159"/>
    </row>
    <row r="73" spans="1:19" ht="12">
      <c r="A73" s="159">
        <v>6</v>
      </c>
      <c r="B73" s="163" t="s">
        <v>103</v>
      </c>
      <c r="C73" s="156">
        <f t="shared" si="21"/>
        <v>0</v>
      </c>
      <c r="D73" s="156"/>
      <c r="E73" s="157"/>
      <c r="F73" s="158"/>
      <c r="G73" s="157"/>
      <c r="H73" s="156"/>
      <c r="I73" s="157"/>
      <c r="J73" s="156"/>
      <c r="K73" s="157"/>
      <c r="L73" s="158"/>
      <c r="M73" s="157"/>
      <c r="N73" s="158"/>
      <c r="O73" s="157"/>
      <c r="P73" s="159">
        <v>0</v>
      </c>
      <c r="Q73" s="159"/>
      <c r="R73" s="159"/>
      <c r="S73" s="159"/>
    </row>
    <row r="74" spans="1:19" ht="12">
      <c r="A74" s="159">
        <v>7</v>
      </c>
      <c r="B74" s="163" t="s">
        <v>254</v>
      </c>
      <c r="C74" s="156">
        <f t="shared" si="21"/>
        <v>2</v>
      </c>
      <c r="D74" s="156">
        <f t="shared" si="22"/>
        <v>2</v>
      </c>
      <c r="E74" s="157">
        <f t="shared" si="23"/>
        <v>100</v>
      </c>
      <c r="F74" s="158"/>
      <c r="G74" s="157"/>
      <c r="H74" s="156">
        <v>2</v>
      </c>
      <c r="I74" s="157">
        <f t="shared" si="24"/>
        <v>100</v>
      </c>
      <c r="J74" s="156"/>
      <c r="K74" s="157"/>
      <c r="L74" s="158"/>
      <c r="M74" s="157"/>
      <c r="N74" s="158"/>
      <c r="O74" s="157"/>
      <c r="P74" s="159">
        <v>0</v>
      </c>
      <c r="Q74" s="159"/>
      <c r="R74" s="159"/>
      <c r="S74" s="159"/>
    </row>
    <row r="75" spans="1:19" s="166" customFormat="1" ht="12">
      <c r="A75" s="159">
        <v>8</v>
      </c>
      <c r="B75" s="163" t="s">
        <v>395</v>
      </c>
      <c r="C75" s="156">
        <f t="shared" si="21"/>
        <v>0</v>
      </c>
      <c r="D75" s="156"/>
      <c r="E75" s="157"/>
      <c r="F75" s="158"/>
      <c r="G75" s="157"/>
      <c r="H75" s="156"/>
      <c r="I75" s="157"/>
      <c r="J75" s="156"/>
      <c r="K75" s="157"/>
      <c r="L75" s="158"/>
      <c r="M75" s="157"/>
      <c r="N75" s="158"/>
      <c r="O75" s="157"/>
      <c r="P75" s="159">
        <v>0</v>
      </c>
      <c r="Q75" s="159"/>
      <c r="R75" s="159"/>
      <c r="S75" s="159"/>
    </row>
    <row r="76" spans="1:19" s="166" customFormat="1" ht="12">
      <c r="A76" s="159">
        <v>9</v>
      </c>
      <c r="B76" s="163" t="s">
        <v>383</v>
      </c>
      <c r="C76" s="156">
        <f t="shared" si="21"/>
        <v>0</v>
      </c>
      <c r="D76" s="156"/>
      <c r="E76" s="157"/>
      <c r="F76" s="158"/>
      <c r="G76" s="157"/>
      <c r="H76" s="156"/>
      <c r="I76" s="157"/>
      <c r="J76" s="156"/>
      <c r="K76" s="157"/>
      <c r="L76" s="158"/>
      <c r="M76" s="157"/>
      <c r="N76" s="158"/>
      <c r="O76" s="157"/>
      <c r="P76" s="159">
        <v>0</v>
      </c>
      <c r="Q76" s="159"/>
      <c r="R76" s="159"/>
      <c r="S76" s="159"/>
    </row>
    <row r="77" spans="1:19" s="166" customFormat="1" ht="12">
      <c r="A77" s="159">
        <v>10</v>
      </c>
      <c r="B77" s="163" t="s">
        <v>392</v>
      </c>
      <c r="C77" s="156">
        <f t="shared" si="21"/>
        <v>2</v>
      </c>
      <c r="D77" s="156">
        <f t="shared" si="22"/>
        <v>2</v>
      </c>
      <c r="E77" s="157">
        <f t="shared" si="23"/>
        <v>100</v>
      </c>
      <c r="F77" s="158"/>
      <c r="G77" s="157"/>
      <c r="H77" s="156">
        <v>2</v>
      </c>
      <c r="I77" s="157">
        <f t="shared" si="24"/>
        <v>100</v>
      </c>
      <c r="J77" s="156"/>
      <c r="K77" s="157"/>
      <c r="L77" s="158"/>
      <c r="M77" s="157"/>
      <c r="N77" s="158"/>
      <c r="O77" s="157"/>
      <c r="P77" s="159">
        <v>0</v>
      </c>
      <c r="Q77" s="159"/>
      <c r="R77" s="159"/>
      <c r="S77" s="159"/>
    </row>
    <row r="78" spans="1:19" ht="12">
      <c r="A78" s="223" t="s">
        <v>111</v>
      </c>
      <c r="B78" s="223"/>
      <c r="C78" s="122">
        <f>D78+J78</f>
        <v>26</v>
      </c>
      <c r="D78" s="122">
        <f>F78+H78</f>
        <v>25</v>
      </c>
      <c r="E78" s="160">
        <f>(D78*100)/C78</f>
        <v>96.15384615384616</v>
      </c>
      <c r="F78" s="122">
        <f>SUM(F68:F77)</f>
        <v>4</v>
      </c>
      <c r="G78" s="160">
        <f>F78/C78*100</f>
        <v>15.384615384615385</v>
      </c>
      <c r="H78" s="122">
        <f>SUM(H68:H77)</f>
        <v>21</v>
      </c>
      <c r="I78" s="160">
        <f>H78/C78*100</f>
        <v>80.76923076923077</v>
      </c>
      <c r="J78" s="122">
        <f>L78+N78</f>
        <v>1</v>
      </c>
      <c r="K78" s="160">
        <f>J78/C78*100</f>
        <v>3.8461538461538463</v>
      </c>
      <c r="L78" s="122">
        <f>SUM(L68:L77)</f>
        <v>1</v>
      </c>
      <c r="M78" s="160">
        <f>L78/C78*100</f>
        <v>3.8461538461538463</v>
      </c>
      <c r="N78" s="122">
        <f>SUM(N68:N77)</f>
        <v>0</v>
      </c>
      <c r="O78" s="122">
        <f>(N78*100)/J78</f>
        <v>0</v>
      </c>
      <c r="P78" s="161">
        <f>SUM(P68:P77)</f>
        <v>23</v>
      </c>
      <c r="Q78" s="170">
        <v>100</v>
      </c>
      <c r="R78" s="161"/>
      <c r="S78" s="161"/>
    </row>
    <row r="79" spans="1:19" ht="12.75">
      <c r="A79" s="232" t="s">
        <v>396</v>
      </c>
      <c r="B79" s="232"/>
      <c r="C79" s="232"/>
      <c r="D79" s="232"/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22"/>
      <c r="Q79" s="222"/>
      <c r="R79" s="222"/>
      <c r="S79" s="222"/>
    </row>
    <row r="80" spans="1:19" ht="12.75">
      <c r="A80" s="159">
        <v>1</v>
      </c>
      <c r="B80" s="171" t="s">
        <v>114</v>
      </c>
      <c r="C80" s="156">
        <f>D80+J80</f>
        <v>6</v>
      </c>
      <c r="D80" s="156">
        <f aca="true" t="shared" si="25" ref="D80:D90">F80+H80</f>
        <v>6</v>
      </c>
      <c r="E80" s="157">
        <f>D80/C80*100</f>
        <v>100</v>
      </c>
      <c r="F80" s="158">
        <v>3</v>
      </c>
      <c r="G80" s="157">
        <f>F80/D80*100</f>
        <v>50</v>
      </c>
      <c r="H80" s="158">
        <v>3</v>
      </c>
      <c r="I80" s="157">
        <f>H80/D80*100</f>
        <v>50</v>
      </c>
      <c r="J80" s="156"/>
      <c r="K80" s="157"/>
      <c r="L80" s="158"/>
      <c r="M80" s="157"/>
      <c r="N80" s="158"/>
      <c r="O80" s="157"/>
      <c r="P80" s="159">
        <v>0</v>
      </c>
      <c r="Q80" s="159"/>
      <c r="R80" s="159"/>
      <c r="S80" s="159"/>
    </row>
    <row r="81" spans="1:19" ht="25.5">
      <c r="A81" s="159">
        <v>2</v>
      </c>
      <c r="B81" s="171" t="s">
        <v>116</v>
      </c>
      <c r="C81" s="156">
        <f>D81+J81</f>
        <v>1</v>
      </c>
      <c r="D81" s="156">
        <f t="shared" si="25"/>
        <v>1</v>
      </c>
      <c r="E81" s="157">
        <f>D81/C81*100</f>
        <v>100</v>
      </c>
      <c r="F81" s="158"/>
      <c r="G81" s="157"/>
      <c r="H81" s="158">
        <v>1</v>
      </c>
      <c r="I81" s="157">
        <f>H81/D81*100</f>
        <v>100</v>
      </c>
      <c r="J81" s="156"/>
      <c r="K81" s="157"/>
      <c r="L81" s="158"/>
      <c r="M81" s="157"/>
      <c r="N81" s="158"/>
      <c r="O81" s="157"/>
      <c r="P81" s="159">
        <v>0</v>
      </c>
      <c r="Q81" s="159"/>
      <c r="R81" s="159"/>
      <c r="S81" s="159"/>
    </row>
    <row r="82" spans="1:19" ht="38.25">
      <c r="A82" s="159">
        <v>3</v>
      </c>
      <c r="B82" s="171" t="s">
        <v>333</v>
      </c>
      <c r="C82" s="156">
        <v>0</v>
      </c>
      <c r="D82" s="156"/>
      <c r="E82" s="157"/>
      <c r="F82" s="158"/>
      <c r="G82" s="157"/>
      <c r="H82" s="158"/>
      <c r="I82" s="157"/>
      <c r="J82" s="156"/>
      <c r="K82" s="157"/>
      <c r="L82" s="158"/>
      <c r="M82" s="157"/>
      <c r="N82" s="158"/>
      <c r="O82" s="157"/>
      <c r="P82" s="159">
        <v>0</v>
      </c>
      <c r="Q82" s="159"/>
      <c r="R82" s="159"/>
      <c r="S82" s="159"/>
    </row>
    <row r="83" spans="1:19" ht="12.75">
      <c r="A83" s="159">
        <v>4</v>
      </c>
      <c r="B83" s="171" t="s">
        <v>101</v>
      </c>
      <c r="C83" s="156">
        <v>1</v>
      </c>
      <c r="D83" s="156">
        <f t="shared" si="25"/>
        <v>1</v>
      </c>
      <c r="E83" s="157">
        <v>100</v>
      </c>
      <c r="F83" s="158">
        <v>1</v>
      </c>
      <c r="G83" s="157">
        <v>100</v>
      </c>
      <c r="H83" s="158"/>
      <c r="I83" s="157"/>
      <c r="J83" s="156"/>
      <c r="K83" s="157"/>
      <c r="L83" s="158"/>
      <c r="M83" s="157"/>
      <c r="N83" s="158"/>
      <c r="O83" s="157"/>
      <c r="P83" s="159">
        <v>1</v>
      </c>
      <c r="Q83" s="159">
        <v>100</v>
      </c>
      <c r="R83" s="159"/>
      <c r="S83" s="159"/>
    </row>
    <row r="84" spans="1:19" ht="12.75">
      <c r="A84" s="159">
        <v>5</v>
      </c>
      <c r="B84" s="171" t="s">
        <v>103</v>
      </c>
      <c r="C84" s="156"/>
      <c r="D84" s="156"/>
      <c r="E84" s="157"/>
      <c r="F84" s="158"/>
      <c r="G84" s="157"/>
      <c r="H84" s="158"/>
      <c r="I84" s="157"/>
      <c r="J84" s="156"/>
      <c r="K84" s="157"/>
      <c r="L84" s="158"/>
      <c r="M84" s="157"/>
      <c r="N84" s="158"/>
      <c r="O84" s="157"/>
      <c r="P84" s="159">
        <v>0</v>
      </c>
      <c r="Q84" s="159"/>
      <c r="R84" s="159"/>
      <c r="S84" s="159"/>
    </row>
    <row r="85" spans="1:19" ht="38.25">
      <c r="A85" s="159">
        <v>6</v>
      </c>
      <c r="B85" s="171" t="s">
        <v>260</v>
      </c>
      <c r="C85" s="156">
        <f aca="true" t="shared" si="26" ref="C85:C90">D85+J85</f>
        <v>0</v>
      </c>
      <c r="D85" s="156"/>
      <c r="E85" s="157"/>
      <c r="F85" s="158"/>
      <c r="G85" s="157"/>
      <c r="H85" s="158"/>
      <c r="I85" s="157"/>
      <c r="J85" s="156"/>
      <c r="K85" s="157"/>
      <c r="L85" s="158"/>
      <c r="M85" s="157"/>
      <c r="N85" s="158"/>
      <c r="O85" s="157"/>
      <c r="P85" s="159">
        <v>0</v>
      </c>
      <c r="Q85" s="159"/>
      <c r="R85" s="159"/>
      <c r="S85" s="159"/>
    </row>
    <row r="86" spans="1:19" ht="12.75">
      <c r="A86" s="159">
        <v>7</v>
      </c>
      <c r="B86" s="171" t="s">
        <v>117</v>
      </c>
      <c r="C86" s="156">
        <f t="shared" si="26"/>
        <v>1</v>
      </c>
      <c r="D86" s="156"/>
      <c r="E86" s="157"/>
      <c r="F86" s="158"/>
      <c r="G86" s="157"/>
      <c r="H86" s="158"/>
      <c r="I86" s="157"/>
      <c r="J86" s="156">
        <f>N86+L86</f>
        <v>1</v>
      </c>
      <c r="K86" s="157">
        <v>100</v>
      </c>
      <c r="L86" s="158">
        <v>1</v>
      </c>
      <c r="M86" s="157">
        <v>100</v>
      </c>
      <c r="N86" s="158"/>
      <c r="O86" s="157"/>
      <c r="P86" s="159">
        <v>0</v>
      </c>
      <c r="Q86" s="159"/>
      <c r="R86" s="159"/>
      <c r="S86" s="159"/>
    </row>
    <row r="87" spans="1:19" ht="12" customHeight="1">
      <c r="A87" s="159">
        <v>8</v>
      </c>
      <c r="B87" s="171" t="s">
        <v>118</v>
      </c>
      <c r="C87" s="156">
        <f t="shared" si="26"/>
        <v>1</v>
      </c>
      <c r="D87" s="156">
        <f t="shared" si="25"/>
        <v>1</v>
      </c>
      <c r="E87" s="157">
        <f>D87/C87*100</f>
        <v>100</v>
      </c>
      <c r="F87" s="158">
        <v>1</v>
      </c>
      <c r="G87" s="157">
        <f>F87/D87*100</f>
        <v>100</v>
      </c>
      <c r="H87" s="158"/>
      <c r="I87" s="157"/>
      <c r="J87" s="156"/>
      <c r="K87" s="157"/>
      <c r="L87" s="158"/>
      <c r="M87" s="157"/>
      <c r="N87" s="158"/>
      <c r="O87" s="157"/>
      <c r="P87" s="159">
        <v>1</v>
      </c>
      <c r="Q87" s="159">
        <v>100</v>
      </c>
      <c r="R87" s="159"/>
      <c r="S87" s="159"/>
    </row>
    <row r="88" spans="1:19" ht="12" customHeight="1">
      <c r="A88" s="159">
        <v>9</v>
      </c>
      <c r="B88" s="171" t="s">
        <v>119</v>
      </c>
      <c r="C88" s="156">
        <f t="shared" si="26"/>
        <v>1</v>
      </c>
      <c r="D88" s="156">
        <f t="shared" si="25"/>
        <v>1</v>
      </c>
      <c r="E88" s="157">
        <f>D88/C88*100</f>
        <v>100</v>
      </c>
      <c r="F88" s="158">
        <v>1</v>
      </c>
      <c r="G88" s="157">
        <f>F88/D88*100</f>
        <v>100</v>
      </c>
      <c r="H88" s="158"/>
      <c r="I88" s="157"/>
      <c r="J88" s="156"/>
      <c r="K88" s="157"/>
      <c r="L88" s="158"/>
      <c r="M88" s="157"/>
      <c r="N88" s="158"/>
      <c r="O88" s="157"/>
      <c r="P88" s="159">
        <v>1</v>
      </c>
      <c r="Q88" s="159">
        <v>100</v>
      </c>
      <c r="R88" s="159"/>
      <c r="S88" s="159"/>
    </row>
    <row r="89" spans="1:19" ht="12.75">
      <c r="A89" s="159">
        <v>10</v>
      </c>
      <c r="B89" s="171" t="s">
        <v>393</v>
      </c>
      <c r="C89" s="156">
        <f t="shared" si="26"/>
        <v>0</v>
      </c>
      <c r="D89" s="156"/>
      <c r="E89" s="157"/>
      <c r="F89" s="158"/>
      <c r="G89" s="157"/>
      <c r="H89" s="158"/>
      <c r="I89" s="157"/>
      <c r="J89" s="156"/>
      <c r="K89" s="157"/>
      <c r="L89" s="158"/>
      <c r="M89" s="157"/>
      <c r="N89" s="158"/>
      <c r="O89" s="157"/>
      <c r="P89" s="159">
        <v>0</v>
      </c>
      <c r="Q89" s="159"/>
      <c r="R89" s="159"/>
      <c r="S89" s="159"/>
    </row>
    <row r="90" spans="1:19" ht="12">
      <c r="A90" s="229" t="s">
        <v>111</v>
      </c>
      <c r="B90" s="230"/>
      <c r="C90" s="122">
        <f t="shared" si="26"/>
        <v>11</v>
      </c>
      <c r="D90" s="122">
        <f t="shared" si="25"/>
        <v>10</v>
      </c>
      <c r="E90" s="160">
        <f>(D90*100)/C90</f>
        <v>90.9090909090909</v>
      </c>
      <c r="F90" s="122">
        <f>SUM(F80:F89)</f>
        <v>6</v>
      </c>
      <c r="G90" s="160">
        <f>F90/C90*100</f>
        <v>54.54545454545454</v>
      </c>
      <c r="H90" s="122">
        <f>SUM(H80:H89)</f>
        <v>4</v>
      </c>
      <c r="I90" s="160">
        <f>H90/C90*100</f>
        <v>36.36363636363637</v>
      </c>
      <c r="J90" s="122">
        <f>SUM(J80:J89)</f>
        <v>1</v>
      </c>
      <c r="K90" s="160">
        <f>J90/C90*100</f>
        <v>9.090909090909092</v>
      </c>
      <c r="L90" s="122">
        <f>SUM(L80:L89)</f>
        <v>1</v>
      </c>
      <c r="M90" s="160">
        <f>L90/C90*100</f>
        <v>9.090909090909092</v>
      </c>
      <c r="N90" s="122">
        <f>SUM(N80:N89)</f>
        <v>0</v>
      </c>
      <c r="O90" s="122">
        <f>(N90*100)/J90</f>
        <v>0</v>
      </c>
      <c r="P90" s="161">
        <f>SUM(P80:P89)</f>
        <v>3</v>
      </c>
      <c r="Q90" s="170">
        <v>100</v>
      </c>
      <c r="R90" s="161"/>
      <c r="S90" s="161"/>
    </row>
    <row r="91" spans="1:19" ht="12">
      <c r="A91" s="229" t="s">
        <v>255</v>
      </c>
      <c r="B91" s="230"/>
      <c r="C91" s="122">
        <f>SUM(C78,C66,C51,C35,C20,C90)</f>
        <v>930</v>
      </c>
      <c r="D91" s="122">
        <f>SUM(D78,D66,D51,D35,D20,D90)</f>
        <v>917</v>
      </c>
      <c r="E91" s="160">
        <f>(D91*100)/C91</f>
        <v>98.60215053763442</v>
      </c>
      <c r="F91" s="122">
        <f>SUM(F78,F66,F51,F35,F20,F90)</f>
        <v>379</v>
      </c>
      <c r="G91" s="160">
        <f>F91/C91*100</f>
        <v>40.75268817204301</v>
      </c>
      <c r="H91" s="122">
        <f>SUM(H78,H66,H51,H35,H20,H90)</f>
        <v>538</v>
      </c>
      <c r="I91" s="160">
        <f>H91/C91*100</f>
        <v>57.8494623655914</v>
      </c>
      <c r="J91" s="122">
        <f>SUM(J78,J66,J51,J35,J20,J90)</f>
        <v>13</v>
      </c>
      <c r="K91" s="160">
        <f>(J91*100)/C91</f>
        <v>1.3978494623655915</v>
      </c>
      <c r="L91" s="122">
        <f>SUM(L78,L66,L51,L35,L20,L90)</f>
        <v>10</v>
      </c>
      <c r="M91" s="160">
        <f>L91/C91*100</f>
        <v>1.0752688172043012</v>
      </c>
      <c r="N91" s="122">
        <f>SUM(N78,N66,N51,N35,N20,N90)</f>
        <v>3</v>
      </c>
      <c r="O91" s="160">
        <f>N91/C91*100</f>
        <v>0.3225806451612903</v>
      </c>
      <c r="P91" s="122">
        <f>SUM(P78,P66,P51,P35,P20,P90)</f>
        <v>269</v>
      </c>
      <c r="Q91" s="170">
        <v>100</v>
      </c>
      <c r="R91" s="122">
        <f>SUM(R78,R66,R51,R35,R20,R90)</f>
        <v>0</v>
      </c>
      <c r="S91" s="161"/>
    </row>
  </sheetData>
  <sheetProtection/>
  <mergeCells count="27">
    <mergeCell ref="A90:B90"/>
    <mergeCell ref="A91:B91"/>
    <mergeCell ref="A36:S36"/>
    <mergeCell ref="A51:B51"/>
    <mergeCell ref="A52:S52"/>
    <mergeCell ref="A66:B66"/>
    <mergeCell ref="A67:S67"/>
    <mergeCell ref="A78:B78"/>
    <mergeCell ref="A79:S79"/>
    <mergeCell ref="F4:G4"/>
    <mergeCell ref="H4:I4"/>
    <mergeCell ref="L4:M4"/>
    <mergeCell ref="N4:O4"/>
    <mergeCell ref="A6:S6"/>
    <mergeCell ref="A20:B20"/>
    <mergeCell ref="P3:Q4"/>
    <mergeCell ref="R3:S4"/>
    <mergeCell ref="A21:S21"/>
    <mergeCell ref="A35:B35"/>
    <mergeCell ref="A2:S2"/>
    <mergeCell ref="A3:A5"/>
    <mergeCell ref="B3:B5"/>
    <mergeCell ref="C3:C5"/>
    <mergeCell ref="D3:E4"/>
    <mergeCell ref="F3:I3"/>
    <mergeCell ref="J3:K4"/>
    <mergeCell ref="L3:O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X19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L57" sqref="L57"/>
    </sheetView>
  </sheetViews>
  <sheetFormatPr defaultColWidth="9.140625" defaultRowHeight="12.75"/>
  <cols>
    <col min="1" max="1" width="4.140625" style="1" customWidth="1"/>
    <col min="2" max="2" width="16.7109375" style="1" customWidth="1"/>
    <col min="3" max="3" width="6.57421875" style="2" customWidth="1"/>
    <col min="4" max="7" width="5.28125" style="2" customWidth="1"/>
    <col min="8" max="8" width="9.57421875" style="2" customWidth="1"/>
    <col min="9" max="9" width="5.8515625" style="2" customWidth="1"/>
    <col min="10" max="10" width="5.28125" style="2" customWidth="1"/>
    <col min="11" max="11" width="4.7109375" style="2" customWidth="1"/>
    <col min="12" max="13" width="5.00390625" style="2" customWidth="1"/>
    <col min="14" max="14" width="4.7109375" style="2" customWidth="1"/>
    <col min="15" max="16" width="5.7109375" style="2" customWidth="1"/>
    <col min="17" max="20" width="5.421875" style="2" customWidth="1"/>
    <col min="21" max="22" width="5.57421875" style="2" customWidth="1"/>
    <col min="23" max="23" width="4.7109375" style="1" customWidth="1"/>
    <col min="24" max="24" width="4.28125" style="1" customWidth="1"/>
    <col min="25" max="16384" width="9.140625" style="1" customWidth="1"/>
  </cols>
  <sheetData>
    <row r="1" spans="18:22" ht="6" customHeight="1">
      <c r="R1" s="233"/>
      <c r="S1" s="233"/>
      <c r="T1" s="233"/>
      <c r="U1" s="233"/>
      <c r="V1" s="233"/>
    </row>
    <row r="2" spans="1:24" ht="31.5" customHeight="1">
      <c r="A2" s="234" t="s">
        <v>380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</row>
    <row r="3" spans="3:14" ht="7.5" customHeight="1">
      <c r="C3" s="3"/>
      <c r="D3" s="3"/>
      <c r="E3" s="3"/>
      <c r="F3" s="3"/>
      <c r="G3" s="3"/>
      <c r="H3" s="235"/>
      <c r="I3" s="235"/>
      <c r="J3" s="235"/>
      <c r="K3" s="235"/>
      <c r="L3" s="235"/>
      <c r="M3" s="235"/>
      <c r="N3" s="235"/>
    </row>
    <row r="4" spans="1:24" s="92" customFormat="1" ht="33.75" customHeight="1">
      <c r="A4" s="236" t="s">
        <v>0</v>
      </c>
      <c r="B4" s="236" t="s">
        <v>359</v>
      </c>
      <c r="C4" s="240" t="s">
        <v>1</v>
      </c>
      <c r="D4" s="225" t="s">
        <v>2</v>
      </c>
      <c r="E4" s="225"/>
      <c r="F4" s="225"/>
      <c r="G4" s="225"/>
      <c r="H4" s="237" t="s">
        <v>3</v>
      </c>
      <c r="I4" s="237" t="s">
        <v>4</v>
      </c>
      <c r="J4" s="237"/>
      <c r="K4" s="237" t="s">
        <v>5</v>
      </c>
      <c r="L4" s="237"/>
      <c r="M4" s="237"/>
      <c r="N4" s="237"/>
      <c r="O4" s="239" t="s">
        <v>6</v>
      </c>
      <c r="P4" s="239"/>
      <c r="Q4" s="239" t="s">
        <v>7</v>
      </c>
      <c r="R4" s="239"/>
      <c r="S4" s="239"/>
      <c r="T4" s="239"/>
      <c r="U4" s="237" t="s">
        <v>8</v>
      </c>
      <c r="V4" s="237"/>
      <c r="W4" s="239" t="s">
        <v>9</v>
      </c>
      <c r="X4" s="239"/>
    </row>
    <row r="5" spans="1:24" s="92" customFormat="1" ht="19.5" customHeight="1">
      <c r="A5" s="236"/>
      <c r="B5" s="236"/>
      <c r="C5" s="241"/>
      <c r="D5" s="225" t="s">
        <v>10</v>
      </c>
      <c r="E5" s="225"/>
      <c r="F5" s="225" t="s">
        <v>11</v>
      </c>
      <c r="G5" s="225"/>
      <c r="H5" s="237"/>
      <c r="I5" s="237"/>
      <c r="J5" s="237"/>
      <c r="K5" s="237" t="s">
        <v>12</v>
      </c>
      <c r="L5" s="237"/>
      <c r="M5" s="237" t="s">
        <v>11</v>
      </c>
      <c r="N5" s="237"/>
      <c r="O5" s="239"/>
      <c r="P5" s="239"/>
      <c r="Q5" s="239" t="s">
        <v>12</v>
      </c>
      <c r="R5" s="239"/>
      <c r="S5" s="239" t="s">
        <v>11</v>
      </c>
      <c r="T5" s="239"/>
      <c r="U5" s="237"/>
      <c r="V5" s="237"/>
      <c r="W5" s="239"/>
      <c r="X5" s="239"/>
    </row>
    <row r="6" spans="1:24" s="92" customFormat="1" ht="21" customHeight="1">
      <c r="A6" s="236"/>
      <c r="B6" s="236"/>
      <c r="C6" s="242"/>
      <c r="D6" s="89" t="s">
        <v>316</v>
      </c>
      <c r="E6" s="89" t="s">
        <v>14</v>
      </c>
      <c r="F6" s="89" t="s">
        <v>316</v>
      </c>
      <c r="G6" s="89" t="s">
        <v>14</v>
      </c>
      <c r="H6" s="237"/>
      <c r="I6" s="89" t="s">
        <v>314</v>
      </c>
      <c r="J6" s="93" t="s">
        <v>14</v>
      </c>
      <c r="K6" s="90" t="s">
        <v>15</v>
      </c>
      <c r="L6" s="90" t="s">
        <v>14</v>
      </c>
      <c r="M6" s="90" t="s">
        <v>15</v>
      </c>
      <c r="N6" s="90" t="s">
        <v>14</v>
      </c>
      <c r="O6" s="91" t="s">
        <v>315</v>
      </c>
      <c r="P6" s="91" t="s">
        <v>14</v>
      </c>
      <c r="Q6" s="91" t="s">
        <v>15</v>
      </c>
      <c r="R6" s="91" t="s">
        <v>14</v>
      </c>
      <c r="S6" s="91" t="s">
        <v>15</v>
      </c>
      <c r="T6" s="91" t="s">
        <v>14</v>
      </c>
      <c r="U6" s="90" t="s">
        <v>315</v>
      </c>
      <c r="V6" s="90" t="s">
        <v>14</v>
      </c>
      <c r="W6" s="91" t="s">
        <v>15</v>
      </c>
      <c r="X6" s="91" t="s">
        <v>14</v>
      </c>
    </row>
    <row r="7" spans="1:24" s="7" customFormat="1" ht="11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17</v>
      </c>
      <c r="P7" s="9">
        <v>18</v>
      </c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10"/>
      <c r="X7" s="10"/>
    </row>
    <row r="8" spans="1:24" s="17" customFormat="1" ht="15" customHeight="1">
      <c r="A8" s="11">
        <v>1</v>
      </c>
      <c r="B8" s="12" t="s">
        <v>16</v>
      </c>
      <c r="C8" s="11">
        <f>D8+F8+H8</f>
        <v>60</v>
      </c>
      <c r="D8" s="11"/>
      <c r="E8" s="13"/>
      <c r="F8" s="11">
        <v>2</v>
      </c>
      <c r="G8" s="13">
        <f aca="true" t="shared" si="0" ref="G8:G68">(F8*100)/C8</f>
        <v>3.3333333333333335</v>
      </c>
      <c r="H8" s="14">
        <f aca="true" t="shared" si="1" ref="H8:H68">I8+O8</f>
        <v>58</v>
      </c>
      <c r="I8" s="14">
        <f>K8+M8</f>
        <v>58</v>
      </c>
      <c r="J8" s="15">
        <f>(I8*100)/H8</f>
        <v>100</v>
      </c>
      <c r="K8" s="14">
        <v>25</v>
      </c>
      <c r="L8" s="15">
        <f>(K8*100)/H8</f>
        <v>43.10344827586207</v>
      </c>
      <c r="M8" s="14">
        <v>33</v>
      </c>
      <c r="N8" s="15">
        <f>(M8*100)/H8</f>
        <v>56.89655172413793</v>
      </c>
      <c r="O8" s="11"/>
      <c r="P8" s="15"/>
      <c r="Q8" s="14"/>
      <c r="R8" s="15"/>
      <c r="S8" s="14"/>
      <c r="T8" s="15"/>
      <c r="U8" s="11">
        <v>10</v>
      </c>
      <c r="V8" s="13">
        <f>U8*100/(U8+W8)</f>
        <v>100</v>
      </c>
      <c r="W8" s="16"/>
      <c r="X8" s="16"/>
    </row>
    <row r="9" spans="1:24" s="17" customFormat="1" ht="15" customHeight="1">
      <c r="A9" s="11">
        <v>2</v>
      </c>
      <c r="B9" s="12" t="s">
        <v>17</v>
      </c>
      <c r="C9" s="11">
        <f aca="true" t="shared" si="2" ref="C9:C68">D9+F9+H9</f>
        <v>93</v>
      </c>
      <c r="D9" s="11"/>
      <c r="E9" s="13"/>
      <c r="F9" s="11">
        <v>1</v>
      </c>
      <c r="G9" s="13">
        <f t="shared" si="0"/>
        <v>1.075268817204301</v>
      </c>
      <c r="H9" s="14">
        <f t="shared" si="1"/>
        <v>92</v>
      </c>
      <c r="I9" s="14">
        <f aca="true" t="shared" si="3" ref="I9:I68">K9+M9</f>
        <v>90</v>
      </c>
      <c r="J9" s="15">
        <f aca="true" t="shared" si="4" ref="J9:J68">(I9*100)/H9</f>
        <v>97.82608695652173</v>
      </c>
      <c r="K9" s="14">
        <v>38</v>
      </c>
      <c r="L9" s="15">
        <f aca="true" t="shared" si="5" ref="L9:L68">(K9*100)/H9</f>
        <v>41.30434782608695</v>
      </c>
      <c r="M9" s="14">
        <v>52</v>
      </c>
      <c r="N9" s="15">
        <f aca="true" t="shared" si="6" ref="N9:N68">(M9*100)/H9</f>
        <v>56.52173913043478</v>
      </c>
      <c r="O9" s="11">
        <f aca="true" t="shared" si="7" ref="O9:O68">Q9+S9</f>
        <v>2</v>
      </c>
      <c r="P9" s="15">
        <f aca="true" t="shared" si="8" ref="P9:P68">(O9*100)/H9</f>
        <v>2.1739130434782608</v>
      </c>
      <c r="Q9" s="14">
        <v>2</v>
      </c>
      <c r="R9" s="15">
        <f aca="true" t="shared" si="9" ref="R9:R68">(Q9*100)/H9</f>
        <v>2.1739130434782608</v>
      </c>
      <c r="S9" s="14"/>
      <c r="T9" s="15"/>
      <c r="U9" s="11">
        <v>15</v>
      </c>
      <c r="V9" s="13">
        <f aca="true" t="shared" si="10" ref="V9:V68">U9*100/(U9+W9)</f>
        <v>100</v>
      </c>
      <c r="W9" s="16"/>
      <c r="X9" s="16"/>
    </row>
    <row r="10" spans="1:24" s="17" customFormat="1" ht="15" customHeight="1">
      <c r="A10" s="11">
        <v>3</v>
      </c>
      <c r="B10" s="12" t="s">
        <v>18</v>
      </c>
      <c r="C10" s="11">
        <f t="shared" si="2"/>
        <v>124</v>
      </c>
      <c r="D10" s="11">
        <v>2</v>
      </c>
      <c r="E10" s="13">
        <f>(D10*100)/C10</f>
        <v>1.6129032258064515</v>
      </c>
      <c r="F10" s="11">
        <v>5</v>
      </c>
      <c r="G10" s="13">
        <f t="shared" si="0"/>
        <v>4.032258064516129</v>
      </c>
      <c r="H10" s="14">
        <f t="shared" si="1"/>
        <v>117</v>
      </c>
      <c r="I10" s="14">
        <f t="shared" si="3"/>
        <v>114</v>
      </c>
      <c r="J10" s="15">
        <f t="shared" si="4"/>
        <v>97.43589743589743</v>
      </c>
      <c r="K10" s="14">
        <v>34</v>
      </c>
      <c r="L10" s="15">
        <f t="shared" si="5"/>
        <v>29.05982905982906</v>
      </c>
      <c r="M10" s="14">
        <v>80</v>
      </c>
      <c r="N10" s="15">
        <f t="shared" si="6"/>
        <v>68.37606837606837</v>
      </c>
      <c r="O10" s="11">
        <f t="shared" si="7"/>
        <v>3</v>
      </c>
      <c r="P10" s="15">
        <f t="shared" si="8"/>
        <v>2.5641025641025643</v>
      </c>
      <c r="Q10" s="14">
        <v>2</v>
      </c>
      <c r="R10" s="15">
        <f t="shared" si="9"/>
        <v>1.7094017094017093</v>
      </c>
      <c r="S10" s="14">
        <v>1</v>
      </c>
      <c r="T10" s="15">
        <f>(S10*100)/H10</f>
        <v>0.8547008547008547</v>
      </c>
      <c r="U10" s="11">
        <v>39</v>
      </c>
      <c r="V10" s="13">
        <f t="shared" si="10"/>
        <v>100</v>
      </c>
      <c r="W10" s="16"/>
      <c r="X10" s="16"/>
    </row>
    <row r="11" spans="1:24" s="17" customFormat="1" ht="15" customHeight="1">
      <c r="A11" s="11">
        <v>4</v>
      </c>
      <c r="B11" s="12" t="s">
        <v>19</v>
      </c>
      <c r="C11" s="11">
        <f t="shared" si="2"/>
        <v>176</v>
      </c>
      <c r="D11" s="11"/>
      <c r="E11" s="13"/>
      <c r="F11" s="11">
        <v>9</v>
      </c>
      <c r="G11" s="13">
        <f t="shared" si="0"/>
        <v>5.113636363636363</v>
      </c>
      <c r="H11" s="14">
        <f t="shared" si="1"/>
        <v>167</v>
      </c>
      <c r="I11" s="14">
        <f t="shared" si="3"/>
        <v>159</v>
      </c>
      <c r="J11" s="15">
        <f t="shared" si="4"/>
        <v>95.20958083832335</v>
      </c>
      <c r="K11" s="14">
        <v>32</v>
      </c>
      <c r="L11" s="15">
        <f t="shared" si="5"/>
        <v>19.161676646706585</v>
      </c>
      <c r="M11" s="14">
        <v>127</v>
      </c>
      <c r="N11" s="15">
        <f t="shared" si="6"/>
        <v>76.04790419161677</v>
      </c>
      <c r="O11" s="11">
        <f t="shared" si="7"/>
        <v>8</v>
      </c>
      <c r="P11" s="15">
        <f t="shared" si="8"/>
        <v>4.790419161676646</v>
      </c>
      <c r="Q11" s="14">
        <v>8</v>
      </c>
      <c r="R11" s="15">
        <f t="shared" si="9"/>
        <v>4.790419161676646</v>
      </c>
      <c r="S11" s="14"/>
      <c r="T11" s="15"/>
      <c r="U11" s="11">
        <v>22</v>
      </c>
      <c r="V11" s="13">
        <f t="shared" si="10"/>
        <v>100</v>
      </c>
      <c r="W11" s="16"/>
      <c r="X11" s="16"/>
    </row>
    <row r="12" spans="1:24" s="17" customFormat="1" ht="15" customHeight="1">
      <c r="A12" s="11">
        <v>5</v>
      </c>
      <c r="B12" s="12" t="s">
        <v>20</v>
      </c>
      <c r="C12" s="11">
        <f t="shared" si="2"/>
        <v>22</v>
      </c>
      <c r="D12" s="11">
        <v>1</v>
      </c>
      <c r="E12" s="13">
        <f>(D12*100)/C12</f>
        <v>4.545454545454546</v>
      </c>
      <c r="F12" s="11">
        <v>1</v>
      </c>
      <c r="G12" s="13">
        <f t="shared" si="0"/>
        <v>4.545454545454546</v>
      </c>
      <c r="H12" s="14">
        <f t="shared" si="1"/>
        <v>20</v>
      </c>
      <c r="I12" s="14">
        <f t="shared" si="3"/>
        <v>20</v>
      </c>
      <c r="J12" s="15">
        <f t="shared" si="4"/>
        <v>100</v>
      </c>
      <c r="K12" s="14">
        <v>2</v>
      </c>
      <c r="L12" s="15">
        <f t="shared" si="5"/>
        <v>10</v>
      </c>
      <c r="M12" s="14">
        <v>18</v>
      </c>
      <c r="N12" s="15">
        <f t="shared" si="6"/>
        <v>90</v>
      </c>
      <c r="O12" s="11"/>
      <c r="P12" s="15"/>
      <c r="Q12" s="14"/>
      <c r="R12" s="15"/>
      <c r="S12" s="14"/>
      <c r="T12" s="15"/>
      <c r="U12" s="11">
        <v>7</v>
      </c>
      <c r="V12" s="13">
        <f t="shared" si="10"/>
        <v>100</v>
      </c>
      <c r="W12" s="16"/>
      <c r="X12" s="16"/>
    </row>
    <row r="13" spans="1:24" s="17" customFormat="1" ht="15" customHeight="1">
      <c r="A13" s="11">
        <v>6</v>
      </c>
      <c r="B13" s="12" t="s">
        <v>21</v>
      </c>
      <c r="C13" s="11">
        <f t="shared" si="2"/>
        <v>18</v>
      </c>
      <c r="D13" s="11"/>
      <c r="E13" s="13"/>
      <c r="F13" s="11">
        <v>1</v>
      </c>
      <c r="G13" s="13">
        <f t="shared" si="0"/>
        <v>5.555555555555555</v>
      </c>
      <c r="H13" s="14">
        <f t="shared" si="1"/>
        <v>17</v>
      </c>
      <c r="I13" s="14">
        <f t="shared" si="3"/>
        <v>17</v>
      </c>
      <c r="J13" s="15">
        <f t="shared" si="4"/>
        <v>100</v>
      </c>
      <c r="K13" s="14">
        <v>1</v>
      </c>
      <c r="L13" s="15">
        <f t="shared" si="5"/>
        <v>5.882352941176471</v>
      </c>
      <c r="M13" s="14">
        <v>16</v>
      </c>
      <c r="N13" s="15">
        <f t="shared" si="6"/>
        <v>94.11764705882354</v>
      </c>
      <c r="O13" s="11"/>
      <c r="P13" s="15"/>
      <c r="Q13" s="14"/>
      <c r="R13" s="15"/>
      <c r="S13" s="14"/>
      <c r="T13" s="15"/>
      <c r="U13" s="11">
        <v>12</v>
      </c>
      <c r="V13" s="13">
        <f t="shared" si="10"/>
        <v>100</v>
      </c>
      <c r="W13" s="16"/>
      <c r="X13" s="16"/>
    </row>
    <row r="14" spans="1:24" s="17" customFormat="1" ht="15" customHeight="1">
      <c r="A14" s="11">
        <v>7</v>
      </c>
      <c r="B14" s="12" t="s">
        <v>22</v>
      </c>
      <c r="C14" s="11">
        <f t="shared" si="2"/>
        <v>41</v>
      </c>
      <c r="D14" s="11"/>
      <c r="E14" s="13"/>
      <c r="F14" s="11">
        <v>2</v>
      </c>
      <c r="G14" s="13">
        <f t="shared" si="0"/>
        <v>4.878048780487805</v>
      </c>
      <c r="H14" s="14">
        <f t="shared" si="1"/>
        <v>39</v>
      </c>
      <c r="I14" s="14">
        <f t="shared" si="3"/>
        <v>39</v>
      </c>
      <c r="J14" s="15">
        <f t="shared" si="4"/>
        <v>100</v>
      </c>
      <c r="K14" s="14">
        <v>22</v>
      </c>
      <c r="L14" s="15">
        <f t="shared" si="5"/>
        <v>56.41025641025641</v>
      </c>
      <c r="M14" s="14">
        <v>17</v>
      </c>
      <c r="N14" s="15">
        <f t="shared" si="6"/>
        <v>43.58974358974359</v>
      </c>
      <c r="O14" s="11"/>
      <c r="P14" s="15"/>
      <c r="Q14" s="14"/>
      <c r="R14" s="15"/>
      <c r="S14" s="14"/>
      <c r="T14" s="15"/>
      <c r="U14" s="11">
        <v>7</v>
      </c>
      <c r="V14" s="13">
        <f t="shared" si="10"/>
        <v>100</v>
      </c>
      <c r="W14" s="16"/>
      <c r="X14" s="16"/>
    </row>
    <row r="15" spans="1:24" s="17" customFormat="1" ht="15" customHeight="1">
      <c r="A15" s="11">
        <v>8</v>
      </c>
      <c r="B15" s="12" t="s">
        <v>23</v>
      </c>
      <c r="C15" s="11">
        <f t="shared" si="2"/>
        <v>40</v>
      </c>
      <c r="D15" s="11"/>
      <c r="E15" s="13"/>
      <c r="F15" s="11">
        <v>1</v>
      </c>
      <c r="G15" s="13">
        <f t="shared" si="0"/>
        <v>2.5</v>
      </c>
      <c r="H15" s="14">
        <f t="shared" si="1"/>
        <v>39</v>
      </c>
      <c r="I15" s="14">
        <f t="shared" si="3"/>
        <v>37</v>
      </c>
      <c r="J15" s="15">
        <f t="shared" si="4"/>
        <v>94.87179487179488</v>
      </c>
      <c r="K15" s="14">
        <v>15</v>
      </c>
      <c r="L15" s="15">
        <f t="shared" si="5"/>
        <v>38.46153846153846</v>
      </c>
      <c r="M15" s="14">
        <v>22</v>
      </c>
      <c r="N15" s="15">
        <f t="shared" si="6"/>
        <v>56.41025641025641</v>
      </c>
      <c r="O15" s="11">
        <f t="shared" si="7"/>
        <v>2</v>
      </c>
      <c r="P15" s="15">
        <f t="shared" si="8"/>
        <v>5.128205128205129</v>
      </c>
      <c r="Q15" s="14">
        <v>2</v>
      </c>
      <c r="R15" s="15">
        <f t="shared" si="9"/>
        <v>5.128205128205129</v>
      </c>
      <c r="S15" s="14"/>
      <c r="T15" s="15"/>
      <c r="U15" s="11">
        <v>5</v>
      </c>
      <c r="V15" s="13">
        <f t="shared" si="10"/>
        <v>100</v>
      </c>
      <c r="W15" s="16"/>
      <c r="X15" s="16"/>
    </row>
    <row r="16" spans="1:24" s="17" customFormat="1" ht="15" customHeight="1">
      <c r="A16" s="11">
        <v>9</v>
      </c>
      <c r="B16" s="12" t="s">
        <v>24</v>
      </c>
      <c r="C16" s="11">
        <f t="shared" si="2"/>
        <v>34</v>
      </c>
      <c r="D16" s="11">
        <v>1</v>
      </c>
      <c r="E16" s="13">
        <f>(D16*100)/C16</f>
        <v>2.9411764705882355</v>
      </c>
      <c r="F16" s="11">
        <v>1</v>
      </c>
      <c r="G16" s="13">
        <f t="shared" si="0"/>
        <v>2.9411764705882355</v>
      </c>
      <c r="H16" s="14">
        <f t="shared" si="1"/>
        <v>32</v>
      </c>
      <c r="I16" s="14">
        <f t="shared" si="3"/>
        <v>31</v>
      </c>
      <c r="J16" s="15">
        <f t="shared" si="4"/>
        <v>96.875</v>
      </c>
      <c r="K16" s="11">
        <v>3</v>
      </c>
      <c r="L16" s="15">
        <f t="shared" si="5"/>
        <v>9.375</v>
      </c>
      <c r="M16" s="11">
        <v>28</v>
      </c>
      <c r="N16" s="15">
        <f t="shared" si="6"/>
        <v>87.5</v>
      </c>
      <c r="O16" s="11">
        <f t="shared" si="7"/>
        <v>1</v>
      </c>
      <c r="P16" s="15">
        <f t="shared" si="8"/>
        <v>3.125</v>
      </c>
      <c r="Q16" s="14">
        <v>1</v>
      </c>
      <c r="R16" s="15">
        <f t="shared" si="9"/>
        <v>3.125</v>
      </c>
      <c r="S16" s="14"/>
      <c r="T16" s="15"/>
      <c r="U16" s="11">
        <v>5</v>
      </c>
      <c r="V16" s="13">
        <f t="shared" si="10"/>
        <v>100</v>
      </c>
      <c r="W16" s="16"/>
      <c r="X16" s="16"/>
    </row>
    <row r="17" spans="1:24" s="17" customFormat="1" ht="15" customHeight="1">
      <c r="A17" s="11">
        <v>10</v>
      </c>
      <c r="B17" s="12" t="s">
        <v>25</v>
      </c>
      <c r="C17" s="11">
        <f t="shared" si="2"/>
        <v>20</v>
      </c>
      <c r="D17" s="11"/>
      <c r="E17" s="13"/>
      <c r="F17" s="11"/>
      <c r="G17" s="13"/>
      <c r="H17" s="14">
        <f t="shared" si="1"/>
        <v>20</v>
      </c>
      <c r="I17" s="14">
        <f t="shared" si="3"/>
        <v>20</v>
      </c>
      <c r="J17" s="15">
        <f t="shared" si="4"/>
        <v>100</v>
      </c>
      <c r="K17" s="14">
        <v>3</v>
      </c>
      <c r="L17" s="15">
        <f t="shared" si="5"/>
        <v>15</v>
      </c>
      <c r="M17" s="14">
        <v>17</v>
      </c>
      <c r="N17" s="15">
        <f t="shared" si="6"/>
        <v>85</v>
      </c>
      <c r="O17" s="11"/>
      <c r="P17" s="15"/>
      <c r="Q17" s="14"/>
      <c r="R17" s="15"/>
      <c r="S17" s="14"/>
      <c r="T17" s="15"/>
      <c r="U17" s="11">
        <v>5</v>
      </c>
      <c r="V17" s="13">
        <f t="shared" si="10"/>
        <v>100</v>
      </c>
      <c r="W17" s="16"/>
      <c r="X17" s="16"/>
    </row>
    <row r="18" spans="1:24" s="17" customFormat="1" ht="15" customHeight="1">
      <c r="A18" s="11">
        <v>11</v>
      </c>
      <c r="B18" s="12" t="s">
        <v>26</v>
      </c>
      <c r="C18" s="11">
        <f t="shared" si="2"/>
        <v>20</v>
      </c>
      <c r="D18" s="11"/>
      <c r="E18" s="13"/>
      <c r="F18" s="11">
        <v>1</v>
      </c>
      <c r="G18" s="13">
        <f t="shared" si="0"/>
        <v>5</v>
      </c>
      <c r="H18" s="14">
        <f t="shared" si="1"/>
        <v>19</v>
      </c>
      <c r="I18" s="14">
        <f t="shared" si="3"/>
        <v>18</v>
      </c>
      <c r="J18" s="15">
        <f t="shared" si="4"/>
        <v>94.73684210526316</v>
      </c>
      <c r="K18" s="14">
        <v>8</v>
      </c>
      <c r="L18" s="15">
        <f t="shared" si="5"/>
        <v>42.10526315789474</v>
      </c>
      <c r="M18" s="14">
        <v>10</v>
      </c>
      <c r="N18" s="15">
        <f t="shared" si="6"/>
        <v>52.63157894736842</v>
      </c>
      <c r="O18" s="11">
        <f t="shared" si="7"/>
        <v>1</v>
      </c>
      <c r="P18" s="15">
        <f t="shared" si="8"/>
        <v>5.2631578947368425</v>
      </c>
      <c r="Q18" s="14">
        <v>1</v>
      </c>
      <c r="R18" s="15">
        <f t="shared" si="9"/>
        <v>5.2631578947368425</v>
      </c>
      <c r="S18" s="14"/>
      <c r="T18" s="15"/>
      <c r="U18" s="11">
        <v>11</v>
      </c>
      <c r="V18" s="13">
        <f t="shared" si="10"/>
        <v>100</v>
      </c>
      <c r="W18" s="16"/>
      <c r="X18" s="16"/>
    </row>
    <row r="19" spans="1:24" s="17" customFormat="1" ht="15" customHeight="1">
      <c r="A19" s="11">
        <v>12</v>
      </c>
      <c r="B19" s="12" t="s">
        <v>27</v>
      </c>
      <c r="C19" s="11">
        <f t="shared" si="2"/>
        <v>26</v>
      </c>
      <c r="D19" s="11"/>
      <c r="E19" s="13"/>
      <c r="F19" s="11"/>
      <c r="G19" s="13"/>
      <c r="H19" s="14">
        <f t="shared" si="1"/>
        <v>26</v>
      </c>
      <c r="I19" s="14">
        <f t="shared" si="3"/>
        <v>24</v>
      </c>
      <c r="J19" s="15">
        <f t="shared" si="4"/>
        <v>92.3076923076923</v>
      </c>
      <c r="K19" s="14">
        <v>8</v>
      </c>
      <c r="L19" s="15">
        <f t="shared" si="5"/>
        <v>30.76923076923077</v>
      </c>
      <c r="M19" s="14">
        <v>16</v>
      </c>
      <c r="N19" s="15">
        <f t="shared" si="6"/>
        <v>61.53846153846154</v>
      </c>
      <c r="O19" s="11">
        <f t="shared" si="7"/>
        <v>2</v>
      </c>
      <c r="P19" s="15">
        <f t="shared" si="8"/>
        <v>7.6923076923076925</v>
      </c>
      <c r="Q19" s="14">
        <v>2</v>
      </c>
      <c r="R19" s="15">
        <f t="shared" si="9"/>
        <v>7.6923076923076925</v>
      </c>
      <c r="S19" s="14"/>
      <c r="T19" s="15"/>
      <c r="U19" s="11">
        <v>1</v>
      </c>
      <c r="V19" s="13">
        <f t="shared" si="10"/>
        <v>100</v>
      </c>
      <c r="W19" s="18"/>
      <c r="X19" s="16"/>
    </row>
    <row r="20" spans="1:24" s="17" customFormat="1" ht="15" customHeight="1">
      <c r="A20" s="11">
        <v>13</v>
      </c>
      <c r="B20" s="12" t="s">
        <v>28</v>
      </c>
      <c r="C20" s="11">
        <f t="shared" si="2"/>
        <v>88</v>
      </c>
      <c r="D20" s="11">
        <v>2</v>
      </c>
      <c r="E20" s="13">
        <f>(D20*100)/C20</f>
        <v>2.272727272727273</v>
      </c>
      <c r="F20" s="11">
        <v>6</v>
      </c>
      <c r="G20" s="13">
        <f t="shared" si="0"/>
        <v>6.818181818181818</v>
      </c>
      <c r="H20" s="14">
        <f t="shared" si="1"/>
        <v>80</v>
      </c>
      <c r="I20" s="14">
        <f t="shared" si="3"/>
        <v>77</v>
      </c>
      <c r="J20" s="15">
        <f t="shared" si="4"/>
        <v>96.25</v>
      </c>
      <c r="K20" s="14">
        <v>13</v>
      </c>
      <c r="L20" s="15">
        <f t="shared" si="5"/>
        <v>16.25</v>
      </c>
      <c r="M20" s="14">
        <v>64</v>
      </c>
      <c r="N20" s="15">
        <f t="shared" si="6"/>
        <v>80</v>
      </c>
      <c r="O20" s="11">
        <f t="shared" si="7"/>
        <v>3</v>
      </c>
      <c r="P20" s="15">
        <f t="shared" si="8"/>
        <v>3.75</v>
      </c>
      <c r="Q20" s="14">
        <v>3</v>
      </c>
      <c r="R20" s="15">
        <f t="shared" si="9"/>
        <v>3.75</v>
      </c>
      <c r="S20" s="14"/>
      <c r="T20" s="15"/>
      <c r="U20" s="11">
        <v>14</v>
      </c>
      <c r="V20" s="13">
        <f t="shared" si="10"/>
        <v>100</v>
      </c>
      <c r="W20" s="18"/>
      <c r="X20" s="16"/>
    </row>
    <row r="21" spans="1:24" s="17" customFormat="1" ht="15" customHeight="1">
      <c r="A21" s="11">
        <v>14</v>
      </c>
      <c r="B21" s="12" t="s">
        <v>29</v>
      </c>
      <c r="C21" s="11">
        <f t="shared" si="2"/>
        <v>23</v>
      </c>
      <c r="D21" s="11"/>
      <c r="E21" s="13"/>
      <c r="F21" s="11">
        <v>1</v>
      </c>
      <c r="G21" s="13">
        <f t="shared" si="0"/>
        <v>4.3478260869565215</v>
      </c>
      <c r="H21" s="14">
        <f t="shared" si="1"/>
        <v>22</v>
      </c>
      <c r="I21" s="14">
        <f t="shared" si="3"/>
        <v>22</v>
      </c>
      <c r="J21" s="15">
        <f t="shared" si="4"/>
        <v>100</v>
      </c>
      <c r="K21" s="14">
        <v>7</v>
      </c>
      <c r="L21" s="15">
        <f t="shared" si="5"/>
        <v>31.818181818181817</v>
      </c>
      <c r="M21" s="14">
        <v>15</v>
      </c>
      <c r="N21" s="15">
        <f t="shared" si="6"/>
        <v>68.18181818181819</v>
      </c>
      <c r="O21" s="11"/>
      <c r="P21" s="15"/>
      <c r="Q21" s="14"/>
      <c r="R21" s="15"/>
      <c r="S21" s="14"/>
      <c r="T21" s="15"/>
      <c r="U21" s="11">
        <v>14</v>
      </c>
      <c r="V21" s="13">
        <f t="shared" si="10"/>
        <v>100</v>
      </c>
      <c r="W21" s="16"/>
      <c r="X21" s="16"/>
    </row>
    <row r="22" spans="1:24" s="17" customFormat="1" ht="15" customHeight="1">
      <c r="A22" s="11">
        <v>15</v>
      </c>
      <c r="B22" s="12" t="s">
        <v>30</v>
      </c>
      <c r="C22" s="11">
        <f t="shared" si="2"/>
        <v>25</v>
      </c>
      <c r="D22" s="11"/>
      <c r="E22" s="13"/>
      <c r="F22" s="11">
        <v>1</v>
      </c>
      <c r="G22" s="13">
        <f t="shared" si="0"/>
        <v>4</v>
      </c>
      <c r="H22" s="14">
        <f t="shared" si="1"/>
        <v>24</v>
      </c>
      <c r="I22" s="14">
        <f t="shared" si="3"/>
        <v>24</v>
      </c>
      <c r="J22" s="15">
        <f t="shared" si="4"/>
        <v>100</v>
      </c>
      <c r="K22" s="14">
        <v>10</v>
      </c>
      <c r="L22" s="15">
        <f t="shared" si="5"/>
        <v>41.666666666666664</v>
      </c>
      <c r="M22" s="14">
        <v>14</v>
      </c>
      <c r="N22" s="15">
        <f t="shared" si="6"/>
        <v>58.333333333333336</v>
      </c>
      <c r="O22" s="11"/>
      <c r="P22" s="15"/>
      <c r="Q22" s="14"/>
      <c r="R22" s="15"/>
      <c r="S22" s="14"/>
      <c r="T22" s="15"/>
      <c r="U22" s="11">
        <v>2</v>
      </c>
      <c r="V22" s="13">
        <f t="shared" si="10"/>
        <v>100</v>
      </c>
      <c r="W22" s="16"/>
      <c r="X22" s="16"/>
    </row>
    <row r="23" spans="1:24" s="17" customFormat="1" ht="15" customHeight="1">
      <c r="A23" s="11">
        <v>16</v>
      </c>
      <c r="B23" s="12" t="s">
        <v>31</v>
      </c>
      <c r="C23" s="11">
        <f t="shared" si="2"/>
        <v>111</v>
      </c>
      <c r="D23" s="11"/>
      <c r="E23" s="13"/>
      <c r="F23" s="11">
        <v>3</v>
      </c>
      <c r="G23" s="13">
        <f t="shared" si="0"/>
        <v>2.7027027027027026</v>
      </c>
      <c r="H23" s="14">
        <f t="shared" si="1"/>
        <v>108</v>
      </c>
      <c r="I23" s="14">
        <f t="shared" si="3"/>
        <v>107</v>
      </c>
      <c r="J23" s="15">
        <f t="shared" si="4"/>
        <v>99.07407407407408</v>
      </c>
      <c r="K23" s="14">
        <v>23</v>
      </c>
      <c r="L23" s="15">
        <f t="shared" si="5"/>
        <v>21.296296296296298</v>
      </c>
      <c r="M23" s="14">
        <v>84</v>
      </c>
      <c r="N23" s="15">
        <f t="shared" si="6"/>
        <v>77.77777777777777</v>
      </c>
      <c r="O23" s="11">
        <f t="shared" si="7"/>
        <v>1</v>
      </c>
      <c r="P23" s="15">
        <f t="shared" si="8"/>
        <v>0.9259259259259259</v>
      </c>
      <c r="Q23" s="14">
        <v>1</v>
      </c>
      <c r="R23" s="15">
        <f t="shared" si="9"/>
        <v>0.9259259259259259</v>
      </c>
      <c r="S23" s="14"/>
      <c r="T23" s="15"/>
      <c r="U23" s="11">
        <v>18</v>
      </c>
      <c r="V23" s="13">
        <f t="shared" si="10"/>
        <v>100</v>
      </c>
      <c r="W23" s="16"/>
      <c r="X23" s="16"/>
    </row>
    <row r="24" spans="1:24" s="17" customFormat="1" ht="15" customHeight="1">
      <c r="A24" s="11">
        <v>17</v>
      </c>
      <c r="B24" s="12" t="s">
        <v>32</v>
      </c>
      <c r="C24" s="11">
        <f t="shared" si="2"/>
        <v>53</v>
      </c>
      <c r="D24" s="11"/>
      <c r="E24" s="13"/>
      <c r="F24" s="11">
        <v>2</v>
      </c>
      <c r="G24" s="13">
        <f t="shared" si="0"/>
        <v>3.7735849056603774</v>
      </c>
      <c r="H24" s="14">
        <f t="shared" si="1"/>
        <v>51</v>
      </c>
      <c r="I24" s="14">
        <f t="shared" si="3"/>
        <v>47</v>
      </c>
      <c r="J24" s="15">
        <f t="shared" si="4"/>
        <v>92.15686274509804</v>
      </c>
      <c r="K24" s="14">
        <v>22</v>
      </c>
      <c r="L24" s="15">
        <f t="shared" si="5"/>
        <v>43.13725490196079</v>
      </c>
      <c r="M24" s="14">
        <v>25</v>
      </c>
      <c r="N24" s="15">
        <f t="shared" si="6"/>
        <v>49.01960784313726</v>
      </c>
      <c r="O24" s="11">
        <f t="shared" si="7"/>
        <v>4</v>
      </c>
      <c r="P24" s="15">
        <f t="shared" si="8"/>
        <v>7.8431372549019605</v>
      </c>
      <c r="Q24" s="14">
        <v>3</v>
      </c>
      <c r="R24" s="15">
        <f t="shared" si="9"/>
        <v>5.882352941176471</v>
      </c>
      <c r="S24" s="14">
        <v>1</v>
      </c>
      <c r="T24" s="15">
        <f>(S24*100)/H24</f>
        <v>1.9607843137254901</v>
      </c>
      <c r="U24" s="11">
        <v>17</v>
      </c>
      <c r="V24" s="13">
        <f t="shared" si="10"/>
        <v>100</v>
      </c>
      <c r="W24" s="16"/>
      <c r="X24" s="16"/>
    </row>
    <row r="25" spans="1:24" s="17" customFormat="1" ht="15" customHeight="1">
      <c r="A25" s="11">
        <v>18</v>
      </c>
      <c r="B25" s="12" t="s">
        <v>33</v>
      </c>
      <c r="C25" s="11">
        <f t="shared" si="2"/>
        <v>32</v>
      </c>
      <c r="D25" s="11"/>
      <c r="E25" s="13"/>
      <c r="F25" s="11">
        <v>5</v>
      </c>
      <c r="G25" s="13">
        <f t="shared" si="0"/>
        <v>15.625</v>
      </c>
      <c r="H25" s="14">
        <f t="shared" si="1"/>
        <v>27</v>
      </c>
      <c r="I25" s="14">
        <f t="shared" si="3"/>
        <v>27</v>
      </c>
      <c r="J25" s="15">
        <f t="shared" si="4"/>
        <v>100</v>
      </c>
      <c r="K25" s="14">
        <v>6</v>
      </c>
      <c r="L25" s="15">
        <f t="shared" si="5"/>
        <v>22.22222222222222</v>
      </c>
      <c r="M25" s="14">
        <v>21</v>
      </c>
      <c r="N25" s="15">
        <f t="shared" si="6"/>
        <v>77.77777777777777</v>
      </c>
      <c r="O25" s="11"/>
      <c r="P25" s="15"/>
      <c r="Q25" s="14"/>
      <c r="R25" s="15"/>
      <c r="S25" s="14"/>
      <c r="T25" s="15"/>
      <c r="U25" s="11">
        <v>13</v>
      </c>
      <c r="V25" s="13">
        <f t="shared" si="10"/>
        <v>100</v>
      </c>
      <c r="W25" s="16"/>
      <c r="X25" s="16"/>
    </row>
    <row r="26" spans="1:24" s="17" customFormat="1" ht="15" customHeight="1">
      <c r="A26" s="11">
        <v>19</v>
      </c>
      <c r="B26" s="12" t="s">
        <v>34</v>
      </c>
      <c r="C26" s="11">
        <f t="shared" si="2"/>
        <v>23</v>
      </c>
      <c r="D26" s="11"/>
      <c r="E26" s="13"/>
      <c r="F26" s="11">
        <v>1</v>
      </c>
      <c r="G26" s="13">
        <f t="shared" si="0"/>
        <v>4.3478260869565215</v>
      </c>
      <c r="H26" s="14">
        <f t="shared" si="1"/>
        <v>22</v>
      </c>
      <c r="I26" s="14">
        <f t="shared" si="3"/>
        <v>21</v>
      </c>
      <c r="J26" s="15">
        <f t="shared" si="4"/>
        <v>95.45454545454545</v>
      </c>
      <c r="K26" s="14">
        <v>7</v>
      </c>
      <c r="L26" s="15">
        <f t="shared" si="5"/>
        <v>31.818181818181817</v>
      </c>
      <c r="M26" s="14">
        <v>14</v>
      </c>
      <c r="N26" s="15">
        <f t="shared" si="6"/>
        <v>63.63636363636363</v>
      </c>
      <c r="O26" s="11">
        <f t="shared" si="7"/>
        <v>1</v>
      </c>
      <c r="P26" s="15">
        <f t="shared" si="8"/>
        <v>4.545454545454546</v>
      </c>
      <c r="Q26" s="14">
        <v>1</v>
      </c>
      <c r="R26" s="15">
        <f t="shared" si="9"/>
        <v>4.545454545454546</v>
      </c>
      <c r="S26" s="14"/>
      <c r="T26" s="15"/>
      <c r="U26" s="11">
        <v>8</v>
      </c>
      <c r="V26" s="13">
        <f t="shared" si="10"/>
        <v>100</v>
      </c>
      <c r="W26" s="16"/>
      <c r="X26" s="16"/>
    </row>
    <row r="27" spans="1:24" s="17" customFormat="1" ht="15" customHeight="1">
      <c r="A27" s="11">
        <v>20</v>
      </c>
      <c r="B27" s="12" t="s">
        <v>35</v>
      </c>
      <c r="C27" s="11">
        <f t="shared" si="2"/>
        <v>64</v>
      </c>
      <c r="D27" s="11">
        <v>1</v>
      </c>
      <c r="E27" s="13">
        <f>(D27*100)/C27</f>
        <v>1.5625</v>
      </c>
      <c r="F27" s="11">
        <v>2</v>
      </c>
      <c r="G27" s="13">
        <f t="shared" si="0"/>
        <v>3.125</v>
      </c>
      <c r="H27" s="14">
        <f t="shared" si="1"/>
        <v>61</v>
      </c>
      <c r="I27" s="14">
        <f t="shared" si="3"/>
        <v>60</v>
      </c>
      <c r="J27" s="15">
        <f t="shared" si="4"/>
        <v>98.36065573770492</v>
      </c>
      <c r="K27" s="14">
        <v>25</v>
      </c>
      <c r="L27" s="15">
        <f t="shared" si="5"/>
        <v>40.98360655737705</v>
      </c>
      <c r="M27" s="14">
        <v>35</v>
      </c>
      <c r="N27" s="15">
        <f t="shared" si="6"/>
        <v>57.377049180327866</v>
      </c>
      <c r="O27" s="11">
        <f t="shared" si="7"/>
        <v>1</v>
      </c>
      <c r="P27" s="15">
        <f t="shared" si="8"/>
        <v>1.639344262295082</v>
      </c>
      <c r="Q27" s="14">
        <v>1</v>
      </c>
      <c r="R27" s="15">
        <f t="shared" si="9"/>
        <v>1.639344262295082</v>
      </c>
      <c r="S27" s="14"/>
      <c r="T27" s="15"/>
      <c r="U27" s="11">
        <v>1</v>
      </c>
      <c r="V27" s="13">
        <f t="shared" si="10"/>
        <v>100</v>
      </c>
      <c r="W27" s="16"/>
      <c r="X27" s="16"/>
    </row>
    <row r="28" spans="1:24" s="17" customFormat="1" ht="15" customHeight="1">
      <c r="A28" s="11">
        <v>21</v>
      </c>
      <c r="B28" s="12" t="s">
        <v>36</v>
      </c>
      <c r="C28" s="11">
        <f t="shared" si="2"/>
        <v>66</v>
      </c>
      <c r="D28" s="11">
        <v>1</v>
      </c>
      <c r="E28" s="13">
        <f>(D28*100)/C28</f>
        <v>1.5151515151515151</v>
      </c>
      <c r="F28" s="11">
        <v>3</v>
      </c>
      <c r="G28" s="13">
        <f t="shared" si="0"/>
        <v>4.545454545454546</v>
      </c>
      <c r="H28" s="14">
        <f t="shared" si="1"/>
        <v>62</v>
      </c>
      <c r="I28" s="14">
        <f t="shared" si="3"/>
        <v>58</v>
      </c>
      <c r="J28" s="15">
        <f t="shared" si="4"/>
        <v>93.54838709677419</v>
      </c>
      <c r="K28" s="14">
        <v>22</v>
      </c>
      <c r="L28" s="15">
        <f t="shared" si="5"/>
        <v>35.483870967741936</v>
      </c>
      <c r="M28" s="14">
        <v>36</v>
      </c>
      <c r="N28" s="15">
        <f t="shared" si="6"/>
        <v>58.064516129032256</v>
      </c>
      <c r="O28" s="11">
        <f t="shared" si="7"/>
        <v>4</v>
      </c>
      <c r="P28" s="15">
        <f t="shared" si="8"/>
        <v>6.451612903225806</v>
      </c>
      <c r="Q28" s="14">
        <v>4</v>
      </c>
      <c r="R28" s="15">
        <f t="shared" si="9"/>
        <v>6.451612903225806</v>
      </c>
      <c r="S28" s="14"/>
      <c r="T28" s="15"/>
      <c r="U28" s="11">
        <v>2</v>
      </c>
      <c r="V28" s="13">
        <f t="shared" si="10"/>
        <v>100</v>
      </c>
      <c r="W28" s="16"/>
      <c r="X28" s="16"/>
    </row>
    <row r="29" spans="1:24" s="17" customFormat="1" ht="15" customHeight="1">
      <c r="A29" s="11">
        <v>22</v>
      </c>
      <c r="B29" s="12" t="s">
        <v>37</v>
      </c>
      <c r="C29" s="11">
        <f t="shared" si="2"/>
        <v>34</v>
      </c>
      <c r="D29" s="11"/>
      <c r="E29" s="13"/>
      <c r="F29" s="11">
        <v>5</v>
      </c>
      <c r="G29" s="13">
        <f t="shared" si="0"/>
        <v>14.705882352941176</v>
      </c>
      <c r="H29" s="14">
        <f t="shared" si="1"/>
        <v>29</v>
      </c>
      <c r="I29" s="14">
        <f t="shared" si="3"/>
        <v>27</v>
      </c>
      <c r="J29" s="15">
        <f t="shared" si="4"/>
        <v>93.10344827586206</v>
      </c>
      <c r="K29" s="14">
        <v>9</v>
      </c>
      <c r="L29" s="15">
        <f t="shared" si="5"/>
        <v>31.03448275862069</v>
      </c>
      <c r="M29" s="14">
        <v>18</v>
      </c>
      <c r="N29" s="15">
        <f t="shared" si="6"/>
        <v>62.06896551724138</v>
      </c>
      <c r="O29" s="11">
        <f t="shared" si="7"/>
        <v>2</v>
      </c>
      <c r="P29" s="15">
        <f t="shared" si="8"/>
        <v>6.896551724137931</v>
      </c>
      <c r="Q29" s="14">
        <v>2</v>
      </c>
      <c r="R29" s="15">
        <f t="shared" si="9"/>
        <v>6.896551724137931</v>
      </c>
      <c r="S29" s="14"/>
      <c r="T29" s="15"/>
      <c r="U29" s="11">
        <v>1</v>
      </c>
      <c r="V29" s="13">
        <f t="shared" si="10"/>
        <v>100</v>
      </c>
      <c r="W29" s="16"/>
      <c r="X29" s="16"/>
    </row>
    <row r="30" spans="1:24" s="17" customFormat="1" ht="15" customHeight="1">
      <c r="A30" s="11">
        <v>23</v>
      </c>
      <c r="B30" s="12" t="s">
        <v>38</v>
      </c>
      <c r="C30" s="11">
        <f t="shared" si="2"/>
        <v>284</v>
      </c>
      <c r="D30" s="11">
        <v>3</v>
      </c>
      <c r="E30" s="13">
        <f>(D30*100)/C30</f>
        <v>1.056338028169014</v>
      </c>
      <c r="F30" s="11">
        <v>22</v>
      </c>
      <c r="G30" s="13">
        <f t="shared" si="0"/>
        <v>7.746478873239437</v>
      </c>
      <c r="H30" s="14">
        <f t="shared" si="1"/>
        <v>259</v>
      </c>
      <c r="I30" s="14">
        <f t="shared" si="3"/>
        <v>256</v>
      </c>
      <c r="J30" s="15">
        <f t="shared" si="4"/>
        <v>98.84169884169884</v>
      </c>
      <c r="K30" s="14">
        <v>82</v>
      </c>
      <c r="L30" s="15">
        <f t="shared" si="5"/>
        <v>31.66023166023166</v>
      </c>
      <c r="M30" s="14">
        <v>174</v>
      </c>
      <c r="N30" s="15">
        <f t="shared" si="6"/>
        <v>67.18146718146718</v>
      </c>
      <c r="O30" s="11">
        <f t="shared" si="7"/>
        <v>3</v>
      </c>
      <c r="P30" s="15">
        <f t="shared" si="8"/>
        <v>1.1583011583011582</v>
      </c>
      <c r="Q30" s="14">
        <v>3</v>
      </c>
      <c r="R30" s="15">
        <f t="shared" si="9"/>
        <v>1.1583011583011582</v>
      </c>
      <c r="S30" s="14"/>
      <c r="T30" s="15"/>
      <c r="U30" s="11">
        <v>42</v>
      </c>
      <c r="V30" s="13">
        <f t="shared" si="10"/>
        <v>100</v>
      </c>
      <c r="W30" s="16"/>
      <c r="X30" s="16"/>
    </row>
    <row r="31" spans="1:24" s="17" customFormat="1" ht="15" customHeight="1">
      <c r="A31" s="11">
        <v>24</v>
      </c>
      <c r="B31" s="12" t="s">
        <v>39</v>
      </c>
      <c r="C31" s="11">
        <f t="shared" si="2"/>
        <v>39</v>
      </c>
      <c r="D31" s="11"/>
      <c r="E31" s="13"/>
      <c r="F31" s="11"/>
      <c r="G31" s="13"/>
      <c r="H31" s="14">
        <f t="shared" si="1"/>
        <v>39</v>
      </c>
      <c r="I31" s="14">
        <f t="shared" si="3"/>
        <v>38</v>
      </c>
      <c r="J31" s="15">
        <f t="shared" si="4"/>
        <v>97.43589743589743</v>
      </c>
      <c r="K31" s="14">
        <v>9</v>
      </c>
      <c r="L31" s="15">
        <f t="shared" si="5"/>
        <v>23.076923076923077</v>
      </c>
      <c r="M31" s="14">
        <v>29</v>
      </c>
      <c r="N31" s="15">
        <f t="shared" si="6"/>
        <v>74.35897435897436</v>
      </c>
      <c r="O31" s="11">
        <f t="shared" si="7"/>
        <v>1</v>
      </c>
      <c r="P31" s="15">
        <f t="shared" si="8"/>
        <v>2.5641025641025643</v>
      </c>
      <c r="Q31" s="14">
        <v>1</v>
      </c>
      <c r="R31" s="15">
        <f t="shared" si="9"/>
        <v>2.5641025641025643</v>
      </c>
      <c r="S31" s="14"/>
      <c r="T31" s="15"/>
      <c r="U31" s="11">
        <v>17</v>
      </c>
      <c r="V31" s="13">
        <f t="shared" si="10"/>
        <v>100</v>
      </c>
      <c r="W31" s="16"/>
      <c r="X31" s="16"/>
    </row>
    <row r="32" spans="1:24" s="17" customFormat="1" ht="15" customHeight="1">
      <c r="A32" s="11">
        <v>25</v>
      </c>
      <c r="B32" s="12" t="s">
        <v>40</v>
      </c>
      <c r="C32" s="11">
        <f t="shared" si="2"/>
        <v>116</v>
      </c>
      <c r="D32" s="11">
        <v>1</v>
      </c>
      <c r="E32" s="13">
        <f>(D32*100)/C32</f>
        <v>0.8620689655172413</v>
      </c>
      <c r="F32" s="11">
        <v>8</v>
      </c>
      <c r="G32" s="13">
        <f t="shared" si="0"/>
        <v>6.896551724137931</v>
      </c>
      <c r="H32" s="14">
        <f t="shared" si="1"/>
        <v>107</v>
      </c>
      <c r="I32" s="14">
        <f t="shared" si="3"/>
        <v>101</v>
      </c>
      <c r="J32" s="15">
        <f t="shared" si="4"/>
        <v>94.39252336448598</v>
      </c>
      <c r="K32" s="14">
        <v>36</v>
      </c>
      <c r="L32" s="15">
        <f t="shared" si="5"/>
        <v>33.64485981308411</v>
      </c>
      <c r="M32" s="14">
        <v>65</v>
      </c>
      <c r="N32" s="15">
        <f t="shared" si="6"/>
        <v>60.74766355140187</v>
      </c>
      <c r="O32" s="11">
        <f t="shared" si="7"/>
        <v>6</v>
      </c>
      <c r="P32" s="15">
        <f t="shared" si="8"/>
        <v>5.607476635514018</v>
      </c>
      <c r="Q32" s="14">
        <v>6</v>
      </c>
      <c r="R32" s="15">
        <f t="shared" si="9"/>
        <v>5.607476635514018</v>
      </c>
      <c r="S32" s="14"/>
      <c r="T32" s="15"/>
      <c r="U32" s="11">
        <v>11</v>
      </c>
      <c r="V32" s="13">
        <f t="shared" si="10"/>
        <v>100</v>
      </c>
      <c r="W32" s="16"/>
      <c r="X32" s="16"/>
    </row>
    <row r="33" spans="1:24" s="17" customFormat="1" ht="15" customHeight="1">
      <c r="A33" s="11">
        <v>26</v>
      </c>
      <c r="B33" s="12" t="s">
        <v>41</v>
      </c>
      <c r="C33" s="11">
        <f t="shared" si="2"/>
        <v>186</v>
      </c>
      <c r="D33" s="11">
        <v>2</v>
      </c>
      <c r="E33" s="13">
        <f>(D33*100)/C33</f>
        <v>1.075268817204301</v>
      </c>
      <c r="F33" s="11">
        <v>4</v>
      </c>
      <c r="G33" s="13">
        <f t="shared" si="0"/>
        <v>2.150537634408602</v>
      </c>
      <c r="H33" s="14">
        <f t="shared" si="1"/>
        <v>180</v>
      </c>
      <c r="I33" s="14">
        <f t="shared" si="3"/>
        <v>176</v>
      </c>
      <c r="J33" s="15">
        <f t="shared" si="4"/>
        <v>97.77777777777777</v>
      </c>
      <c r="K33" s="14">
        <v>64</v>
      </c>
      <c r="L33" s="15">
        <f t="shared" si="5"/>
        <v>35.55555555555556</v>
      </c>
      <c r="M33" s="14">
        <v>112</v>
      </c>
      <c r="N33" s="15">
        <f t="shared" si="6"/>
        <v>62.22222222222222</v>
      </c>
      <c r="O33" s="11">
        <f t="shared" si="7"/>
        <v>4</v>
      </c>
      <c r="P33" s="15">
        <f t="shared" si="8"/>
        <v>2.2222222222222223</v>
      </c>
      <c r="Q33" s="14">
        <v>4</v>
      </c>
      <c r="R33" s="15">
        <f t="shared" si="9"/>
        <v>2.2222222222222223</v>
      </c>
      <c r="S33" s="14"/>
      <c r="T33" s="15"/>
      <c r="U33" s="11">
        <v>53</v>
      </c>
      <c r="V33" s="13">
        <f t="shared" si="10"/>
        <v>100</v>
      </c>
      <c r="W33" s="16"/>
      <c r="X33" s="16"/>
    </row>
    <row r="34" spans="1:24" s="17" customFormat="1" ht="15" customHeight="1">
      <c r="A34" s="11">
        <v>27</v>
      </c>
      <c r="B34" s="12" t="s">
        <v>42</v>
      </c>
      <c r="C34" s="11">
        <f t="shared" si="2"/>
        <v>45</v>
      </c>
      <c r="D34" s="11">
        <v>1</v>
      </c>
      <c r="E34" s="13">
        <f>(D34*100)/C34</f>
        <v>2.2222222222222223</v>
      </c>
      <c r="F34" s="11"/>
      <c r="G34" s="13"/>
      <c r="H34" s="14">
        <f t="shared" si="1"/>
        <v>44</v>
      </c>
      <c r="I34" s="14">
        <f t="shared" si="3"/>
        <v>43</v>
      </c>
      <c r="J34" s="15">
        <f t="shared" si="4"/>
        <v>97.72727272727273</v>
      </c>
      <c r="K34" s="14">
        <v>4</v>
      </c>
      <c r="L34" s="15">
        <f t="shared" si="5"/>
        <v>9.090909090909092</v>
      </c>
      <c r="M34" s="14">
        <v>39</v>
      </c>
      <c r="N34" s="15">
        <f t="shared" si="6"/>
        <v>88.63636363636364</v>
      </c>
      <c r="O34" s="11">
        <f t="shared" si="7"/>
        <v>1</v>
      </c>
      <c r="P34" s="15">
        <f t="shared" si="8"/>
        <v>2.272727272727273</v>
      </c>
      <c r="Q34" s="14">
        <v>1</v>
      </c>
      <c r="R34" s="15">
        <f t="shared" si="9"/>
        <v>2.272727272727273</v>
      </c>
      <c r="S34" s="14"/>
      <c r="T34" s="15"/>
      <c r="U34" s="11">
        <v>11</v>
      </c>
      <c r="V34" s="13">
        <f t="shared" si="10"/>
        <v>100</v>
      </c>
      <c r="W34" s="16"/>
      <c r="X34" s="16"/>
    </row>
    <row r="35" spans="1:24" s="17" customFormat="1" ht="15" customHeight="1">
      <c r="A35" s="11">
        <v>28</v>
      </c>
      <c r="B35" s="12" t="s">
        <v>43</v>
      </c>
      <c r="C35" s="11">
        <f t="shared" si="2"/>
        <v>61</v>
      </c>
      <c r="D35" s="11"/>
      <c r="E35" s="13"/>
      <c r="F35" s="11"/>
      <c r="G35" s="13"/>
      <c r="H35" s="14">
        <f t="shared" si="1"/>
        <v>61</v>
      </c>
      <c r="I35" s="14">
        <f t="shared" si="3"/>
        <v>60</v>
      </c>
      <c r="J35" s="15">
        <f t="shared" si="4"/>
        <v>98.36065573770492</v>
      </c>
      <c r="K35" s="14">
        <v>21</v>
      </c>
      <c r="L35" s="15">
        <f t="shared" si="5"/>
        <v>34.42622950819672</v>
      </c>
      <c r="M35" s="14">
        <v>39</v>
      </c>
      <c r="N35" s="15">
        <f t="shared" si="6"/>
        <v>63.9344262295082</v>
      </c>
      <c r="O35" s="11">
        <f t="shared" si="7"/>
        <v>1</v>
      </c>
      <c r="P35" s="15">
        <f t="shared" si="8"/>
        <v>1.639344262295082</v>
      </c>
      <c r="Q35" s="14">
        <v>1</v>
      </c>
      <c r="R35" s="15">
        <f t="shared" si="9"/>
        <v>1.639344262295082</v>
      </c>
      <c r="S35" s="14"/>
      <c r="T35" s="15"/>
      <c r="U35" s="11">
        <v>3</v>
      </c>
      <c r="V35" s="13">
        <f t="shared" si="10"/>
        <v>100</v>
      </c>
      <c r="W35" s="16"/>
      <c r="X35" s="16"/>
    </row>
    <row r="36" spans="1:24" s="17" customFormat="1" ht="15" customHeight="1">
      <c r="A36" s="11">
        <v>29</v>
      </c>
      <c r="B36" s="12" t="s">
        <v>44</v>
      </c>
      <c r="C36" s="11">
        <f t="shared" si="2"/>
        <v>75</v>
      </c>
      <c r="D36" s="11"/>
      <c r="E36" s="13"/>
      <c r="F36" s="11">
        <v>3</v>
      </c>
      <c r="G36" s="13">
        <f t="shared" si="0"/>
        <v>4</v>
      </c>
      <c r="H36" s="14">
        <f t="shared" si="1"/>
        <v>72</v>
      </c>
      <c r="I36" s="14">
        <f t="shared" si="3"/>
        <v>70</v>
      </c>
      <c r="J36" s="15">
        <f t="shared" si="4"/>
        <v>97.22222222222223</v>
      </c>
      <c r="K36" s="14">
        <v>31</v>
      </c>
      <c r="L36" s="15">
        <f t="shared" si="5"/>
        <v>43.05555555555556</v>
      </c>
      <c r="M36" s="11">
        <v>39</v>
      </c>
      <c r="N36" s="15">
        <f t="shared" si="6"/>
        <v>54.166666666666664</v>
      </c>
      <c r="O36" s="11">
        <f t="shared" si="7"/>
        <v>2</v>
      </c>
      <c r="P36" s="15">
        <f t="shared" si="8"/>
        <v>2.7777777777777777</v>
      </c>
      <c r="Q36" s="14">
        <v>2</v>
      </c>
      <c r="R36" s="15">
        <f t="shared" si="9"/>
        <v>2.7777777777777777</v>
      </c>
      <c r="S36" s="14"/>
      <c r="T36" s="15"/>
      <c r="U36" s="11">
        <v>15</v>
      </c>
      <c r="V36" s="13">
        <f t="shared" si="10"/>
        <v>100</v>
      </c>
      <c r="W36" s="16"/>
      <c r="X36" s="16"/>
    </row>
    <row r="37" spans="1:24" s="17" customFormat="1" ht="15" customHeight="1">
      <c r="A37" s="11">
        <v>30</v>
      </c>
      <c r="B37" s="12" t="s">
        <v>45</v>
      </c>
      <c r="C37" s="11">
        <f t="shared" si="2"/>
        <v>46</v>
      </c>
      <c r="D37" s="11"/>
      <c r="E37" s="13"/>
      <c r="F37" s="11">
        <v>2</v>
      </c>
      <c r="G37" s="13">
        <f t="shared" si="0"/>
        <v>4.3478260869565215</v>
      </c>
      <c r="H37" s="14">
        <f t="shared" si="1"/>
        <v>44</v>
      </c>
      <c r="I37" s="14">
        <f t="shared" si="3"/>
        <v>43</v>
      </c>
      <c r="J37" s="15">
        <f t="shared" si="4"/>
        <v>97.72727272727273</v>
      </c>
      <c r="K37" s="14">
        <v>15</v>
      </c>
      <c r="L37" s="15">
        <f t="shared" si="5"/>
        <v>34.09090909090909</v>
      </c>
      <c r="M37" s="14">
        <v>28</v>
      </c>
      <c r="N37" s="15">
        <f t="shared" si="6"/>
        <v>63.63636363636363</v>
      </c>
      <c r="O37" s="11">
        <f t="shared" si="7"/>
        <v>1</v>
      </c>
      <c r="P37" s="15">
        <f t="shared" si="8"/>
        <v>2.272727272727273</v>
      </c>
      <c r="Q37" s="14">
        <v>1</v>
      </c>
      <c r="R37" s="15">
        <f t="shared" si="9"/>
        <v>2.272727272727273</v>
      </c>
      <c r="S37" s="14"/>
      <c r="T37" s="15"/>
      <c r="U37" s="11">
        <v>6</v>
      </c>
      <c r="V37" s="13">
        <f t="shared" si="10"/>
        <v>100</v>
      </c>
      <c r="W37" s="16"/>
      <c r="X37" s="16"/>
    </row>
    <row r="38" spans="1:24" s="17" customFormat="1" ht="15" customHeight="1">
      <c r="A38" s="11">
        <v>31</v>
      </c>
      <c r="B38" s="12" t="s">
        <v>46</v>
      </c>
      <c r="C38" s="11">
        <f t="shared" si="2"/>
        <v>36</v>
      </c>
      <c r="D38" s="11"/>
      <c r="E38" s="13"/>
      <c r="F38" s="11">
        <v>1</v>
      </c>
      <c r="G38" s="13">
        <f t="shared" si="0"/>
        <v>2.7777777777777777</v>
      </c>
      <c r="H38" s="14">
        <f t="shared" si="1"/>
        <v>35</v>
      </c>
      <c r="I38" s="14">
        <f t="shared" si="3"/>
        <v>35</v>
      </c>
      <c r="J38" s="15">
        <f t="shared" si="4"/>
        <v>100</v>
      </c>
      <c r="K38" s="14">
        <v>5</v>
      </c>
      <c r="L38" s="15">
        <f t="shared" si="5"/>
        <v>14.285714285714286</v>
      </c>
      <c r="M38" s="14">
        <v>30</v>
      </c>
      <c r="N38" s="15">
        <f t="shared" si="6"/>
        <v>85.71428571428571</v>
      </c>
      <c r="O38" s="11"/>
      <c r="P38" s="15"/>
      <c r="Q38" s="14"/>
      <c r="R38" s="15"/>
      <c r="S38" s="11"/>
      <c r="T38" s="15"/>
      <c r="U38" s="11">
        <v>0</v>
      </c>
      <c r="V38" s="13">
        <v>0</v>
      </c>
      <c r="W38" s="16"/>
      <c r="X38" s="16"/>
    </row>
    <row r="39" spans="1:24" s="17" customFormat="1" ht="15" customHeight="1">
      <c r="A39" s="11">
        <v>32</v>
      </c>
      <c r="B39" s="12" t="s">
        <v>47</v>
      </c>
      <c r="C39" s="11">
        <f t="shared" si="2"/>
        <v>13</v>
      </c>
      <c r="D39" s="11"/>
      <c r="E39" s="13"/>
      <c r="F39" s="11">
        <v>1</v>
      </c>
      <c r="G39" s="13">
        <f t="shared" si="0"/>
        <v>7.6923076923076925</v>
      </c>
      <c r="H39" s="14">
        <f t="shared" si="1"/>
        <v>12</v>
      </c>
      <c r="I39" s="14">
        <f t="shared" si="3"/>
        <v>12</v>
      </c>
      <c r="J39" s="15">
        <f t="shared" si="4"/>
        <v>100</v>
      </c>
      <c r="K39" s="19">
        <v>4</v>
      </c>
      <c r="L39" s="15">
        <f t="shared" si="5"/>
        <v>33.333333333333336</v>
      </c>
      <c r="M39" s="19">
        <v>8</v>
      </c>
      <c r="N39" s="15">
        <f t="shared" si="6"/>
        <v>66.66666666666667</v>
      </c>
      <c r="O39" s="11"/>
      <c r="P39" s="15"/>
      <c r="Q39" s="19"/>
      <c r="R39" s="15"/>
      <c r="S39" s="19"/>
      <c r="T39" s="15"/>
      <c r="U39" s="11">
        <v>1</v>
      </c>
      <c r="V39" s="13">
        <f t="shared" si="10"/>
        <v>100</v>
      </c>
      <c r="W39" s="16"/>
      <c r="X39" s="16"/>
    </row>
    <row r="40" spans="1:24" s="17" customFormat="1" ht="15" customHeight="1">
      <c r="A40" s="11">
        <v>33</v>
      </c>
      <c r="B40" s="12" t="s">
        <v>48</v>
      </c>
      <c r="C40" s="11">
        <f t="shared" si="2"/>
        <v>24</v>
      </c>
      <c r="D40" s="11"/>
      <c r="E40" s="13"/>
      <c r="F40" s="11"/>
      <c r="G40" s="13">
        <f t="shared" si="0"/>
        <v>0</v>
      </c>
      <c r="H40" s="14">
        <f t="shared" si="1"/>
        <v>24</v>
      </c>
      <c r="I40" s="14">
        <f t="shared" si="3"/>
        <v>23</v>
      </c>
      <c r="J40" s="15">
        <f t="shared" si="4"/>
        <v>95.83333333333333</v>
      </c>
      <c r="K40" s="14">
        <v>7</v>
      </c>
      <c r="L40" s="15">
        <f t="shared" si="5"/>
        <v>29.166666666666668</v>
      </c>
      <c r="M40" s="14">
        <v>16</v>
      </c>
      <c r="N40" s="15">
        <f t="shared" si="6"/>
        <v>66.66666666666667</v>
      </c>
      <c r="O40" s="11">
        <f t="shared" si="7"/>
        <v>1</v>
      </c>
      <c r="P40" s="15">
        <f t="shared" si="8"/>
        <v>4.166666666666667</v>
      </c>
      <c r="Q40" s="14">
        <v>1</v>
      </c>
      <c r="R40" s="15">
        <f t="shared" si="9"/>
        <v>4.166666666666667</v>
      </c>
      <c r="S40" s="14"/>
      <c r="T40" s="15"/>
      <c r="U40" s="11">
        <v>8</v>
      </c>
      <c r="V40" s="13">
        <f t="shared" si="10"/>
        <v>100</v>
      </c>
      <c r="W40" s="16"/>
      <c r="X40" s="16"/>
    </row>
    <row r="41" spans="1:24" s="17" customFormat="1" ht="15" customHeight="1">
      <c r="A41" s="11">
        <v>34</v>
      </c>
      <c r="B41" s="12" t="s">
        <v>49</v>
      </c>
      <c r="C41" s="11">
        <f t="shared" si="2"/>
        <v>38</v>
      </c>
      <c r="D41" s="11"/>
      <c r="E41" s="13"/>
      <c r="F41" s="11">
        <v>1</v>
      </c>
      <c r="G41" s="13">
        <f t="shared" si="0"/>
        <v>2.6315789473684212</v>
      </c>
      <c r="H41" s="14">
        <f t="shared" si="1"/>
        <v>37</v>
      </c>
      <c r="I41" s="14">
        <f t="shared" si="3"/>
        <v>36</v>
      </c>
      <c r="J41" s="15">
        <f t="shared" si="4"/>
        <v>97.29729729729729</v>
      </c>
      <c r="K41" s="14">
        <v>16</v>
      </c>
      <c r="L41" s="15">
        <f t="shared" si="5"/>
        <v>43.24324324324324</v>
      </c>
      <c r="M41" s="14">
        <v>20</v>
      </c>
      <c r="N41" s="15">
        <f t="shared" si="6"/>
        <v>54.054054054054056</v>
      </c>
      <c r="O41" s="11">
        <f t="shared" si="7"/>
        <v>1</v>
      </c>
      <c r="P41" s="15">
        <f t="shared" si="8"/>
        <v>2.7027027027027026</v>
      </c>
      <c r="Q41" s="14">
        <v>1</v>
      </c>
      <c r="R41" s="15">
        <f t="shared" si="9"/>
        <v>2.7027027027027026</v>
      </c>
      <c r="S41" s="14"/>
      <c r="T41" s="15"/>
      <c r="U41" s="11">
        <v>11</v>
      </c>
      <c r="V41" s="13">
        <f t="shared" si="10"/>
        <v>100</v>
      </c>
      <c r="W41" s="16"/>
      <c r="X41" s="16"/>
    </row>
    <row r="42" spans="1:24" s="17" customFormat="1" ht="15" customHeight="1">
      <c r="A42" s="11">
        <v>35</v>
      </c>
      <c r="B42" s="12" t="s">
        <v>50</v>
      </c>
      <c r="C42" s="11">
        <f t="shared" si="2"/>
        <v>60</v>
      </c>
      <c r="D42" s="11"/>
      <c r="E42" s="13"/>
      <c r="F42" s="11">
        <v>1</v>
      </c>
      <c r="G42" s="13">
        <f t="shared" si="0"/>
        <v>1.6666666666666667</v>
      </c>
      <c r="H42" s="14">
        <f t="shared" si="1"/>
        <v>59</v>
      </c>
      <c r="I42" s="14">
        <f t="shared" si="3"/>
        <v>58</v>
      </c>
      <c r="J42" s="15">
        <f t="shared" si="4"/>
        <v>98.30508474576271</v>
      </c>
      <c r="K42" s="14">
        <v>18</v>
      </c>
      <c r="L42" s="15">
        <f t="shared" si="5"/>
        <v>30.508474576271187</v>
      </c>
      <c r="M42" s="11">
        <v>40</v>
      </c>
      <c r="N42" s="15">
        <f t="shared" si="6"/>
        <v>67.79661016949153</v>
      </c>
      <c r="O42" s="11">
        <f t="shared" si="7"/>
        <v>1</v>
      </c>
      <c r="P42" s="15">
        <f t="shared" si="8"/>
        <v>1.694915254237288</v>
      </c>
      <c r="Q42" s="11">
        <v>1</v>
      </c>
      <c r="R42" s="15">
        <f t="shared" si="9"/>
        <v>1.694915254237288</v>
      </c>
      <c r="S42" s="11"/>
      <c r="T42" s="15"/>
      <c r="U42" s="11">
        <v>16</v>
      </c>
      <c r="V42" s="13">
        <f t="shared" si="10"/>
        <v>100</v>
      </c>
      <c r="W42" s="16"/>
      <c r="X42" s="16"/>
    </row>
    <row r="43" spans="1:24" s="17" customFormat="1" ht="15" customHeight="1">
      <c r="A43" s="11">
        <v>36</v>
      </c>
      <c r="B43" s="12" t="s">
        <v>51</v>
      </c>
      <c r="C43" s="11">
        <f t="shared" si="2"/>
        <v>38</v>
      </c>
      <c r="D43" s="11">
        <v>1</v>
      </c>
      <c r="E43" s="13">
        <f>(D43*100)/C43</f>
        <v>2.6315789473684212</v>
      </c>
      <c r="F43" s="11">
        <v>2</v>
      </c>
      <c r="G43" s="13">
        <f t="shared" si="0"/>
        <v>5.2631578947368425</v>
      </c>
      <c r="H43" s="14">
        <f t="shared" si="1"/>
        <v>35</v>
      </c>
      <c r="I43" s="14">
        <f t="shared" si="3"/>
        <v>33</v>
      </c>
      <c r="J43" s="15">
        <f t="shared" si="4"/>
        <v>94.28571428571429</v>
      </c>
      <c r="K43" s="14">
        <v>7</v>
      </c>
      <c r="L43" s="15">
        <f t="shared" si="5"/>
        <v>20</v>
      </c>
      <c r="M43" s="14">
        <v>26</v>
      </c>
      <c r="N43" s="15">
        <f t="shared" si="6"/>
        <v>74.28571428571429</v>
      </c>
      <c r="O43" s="11">
        <f t="shared" si="7"/>
        <v>2</v>
      </c>
      <c r="P43" s="15">
        <f t="shared" si="8"/>
        <v>5.714285714285714</v>
      </c>
      <c r="Q43" s="14">
        <v>2</v>
      </c>
      <c r="R43" s="15">
        <f t="shared" si="9"/>
        <v>5.714285714285714</v>
      </c>
      <c r="S43" s="14"/>
      <c r="T43" s="15"/>
      <c r="U43" s="11">
        <v>2</v>
      </c>
      <c r="V43" s="13">
        <f t="shared" si="10"/>
        <v>100</v>
      </c>
      <c r="W43" s="16"/>
      <c r="X43" s="16"/>
    </row>
    <row r="44" spans="1:24" s="17" customFormat="1" ht="15" customHeight="1">
      <c r="A44" s="11">
        <v>37</v>
      </c>
      <c r="B44" s="12" t="s">
        <v>52</v>
      </c>
      <c r="C44" s="11">
        <f t="shared" si="2"/>
        <v>43</v>
      </c>
      <c r="D44" s="11"/>
      <c r="E44" s="13"/>
      <c r="F44" s="11">
        <v>2</v>
      </c>
      <c r="G44" s="13">
        <f t="shared" si="0"/>
        <v>4.651162790697675</v>
      </c>
      <c r="H44" s="14">
        <f t="shared" si="1"/>
        <v>41</v>
      </c>
      <c r="I44" s="14">
        <f t="shared" si="3"/>
        <v>40</v>
      </c>
      <c r="J44" s="15">
        <f t="shared" si="4"/>
        <v>97.5609756097561</v>
      </c>
      <c r="K44" s="14">
        <v>16</v>
      </c>
      <c r="L44" s="15">
        <f t="shared" si="5"/>
        <v>39.02439024390244</v>
      </c>
      <c r="M44" s="14">
        <v>24</v>
      </c>
      <c r="N44" s="15">
        <f t="shared" si="6"/>
        <v>58.53658536585366</v>
      </c>
      <c r="O44" s="11">
        <f t="shared" si="7"/>
        <v>1</v>
      </c>
      <c r="P44" s="15">
        <f t="shared" si="8"/>
        <v>2.4390243902439024</v>
      </c>
      <c r="Q44" s="14">
        <v>1</v>
      </c>
      <c r="R44" s="15">
        <f t="shared" si="9"/>
        <v>2.4390243902439024</v>
      </c>
      <c r="S44" s="14"/>
      <c r="T44" s="15"/>
      <c r="U44" s="11">
        <v>5</v>
      </c>
      <c r="V44" s="13">
        <f t="shared" si="10"/>
        <v>100</v>
      </c>
      <c r="W44" s="16"/>
      <c r="X44" s="16"/>
    </row>
    <row r="45" spans="1:24" s="17" customFormat="1" ht="15" customHeight="1">
      <c r="A45" s="11">
        <v>38</v>
      </c>
      <c r="B45" s="12" t="s">
        <v>53</v>
      </c>
      <c r="C45" s="11">
        <f t="shared" si="2"/>
        <v>175</v>
      </c>
      <c r="D45" s="11">
        <v>1</v>
      </c>
      <c r="E45" s="13">
        <f>(D45*100)/C45</f>
        <v>0.5714285714285714</v>
      </c>
      <c r="F45" s="11">
        <v>5</v>
      </c>
      <c r="G45" s="13">
        <f t="shared" si="0"/>
        <v>2.857142857142857</v>
      </c>
      <c r="H45" s="14">
        <f t="shared" si="1"/>
        <v>169</v>
      </c>
      <c r="I45" s="14">
        <f t="shared" si="3"/>
        <v>168</v>
      </c>
      <c r="J45" s="15">
        <f t="shared" si="4"/>
        <v>99.40828402366864</v>
      </c>
      <c r="K45" s="14">
        <v>72</v>
      </c>
      <c r="L45" s="15">
        <f t="shared" si="5"/>
        <v>42.603550295857985</v>
      </c>
      <c r="M45" s="14">
        <v>96</v>
      </c>
      <c r="N45" s="15">
        <f t="shared" si="6"/>
        <v>56.80473372781065</v>
      </c>
      <c r="O45" s="11">
        <f t="shared" si="7"/>
        <v>1</v>
      </c>
      <c r="P45" s="15">
        <f t="shared" si="8"/>
        <v>0.591715976331361</v>
      </c>
      <c r="Q45" s="14">
        <v>1</v>
      </c>
      <c r="R45" s="15">
        <f t="shared" si="9"/>
        <v>0.591715976331361</v>
      </c>
      <c r="S45" s="14"/>
      <c r="T45" s="15"/>
      <c r="U45" s="11">
        <v>69</v>
      </c>
      <c r="V45" s="13">
        <f t="shared" si="10"/>
        <v>100</v>
      </c>
      <c r="W45" s="16"/>
      <c r="X45" s="16"/>
    </row>
    <row r="46" spans="1:24" s="17" customFormat="1" ht="15" customHeight="1">
      <c r="A46" s="11">
        <v>39</v>
      </c>
      <c r="B46" s="12" t="s">
        <v>54</v>
      </c>
      <c r="C46" s="11">
        <f t="shared" si="2"/>
        <v>332</v>
      </c>
      <c r="D46" s="11">
        <v>7</v>
      </c>
      <c r="E46" s="13">
        <f>(D46*100)/C46</f>
        <v>2.108433734939759</v>
      </c>
      <c r="F46" s="11">
        <v>11</v>
      </c>
      <c r="G46" s="13">
        <f t="shared" si="0"/>
        <v>3.3132530120481927</v>
      </c>
      <c r="H46" s="14">
        <f t="shared" si="1"/>
        <v>314</v>
      </c>
      <c r="I46" s="14">
        <f t="shared" si="3"/>
        <v>304</v>
      </c>
      <c r="J46" s="15">
        <f t="shared" si="4"/>
        <v>96.81528662420382</v>
      </c>
      <c r="K46" s="14">
        <v>105</v>
      </c>
      <c r="L46" s="15">
        <f t="shared" si="5"/>
        <v>33.439490445859875</v>
      </c>
      <c r="M46" s="14">
        <v>199</v>
      </c>
      <c r="N46" s="15">
        <f t="shared" si="6"/>
        <v>63.37579617834395</v>
      </c>
      <c r="O46" s="11">
        <f t="shared" si="7"/>
        <v>10</v>
      </c>
      <c r="P46" s="15">
        <f t="shared" si="8"/>
        <v>3.1847133757961785</v>
      </c>
      <c r="Q46" s="14">
        <v>10</v>
      </c>
      <c r="R46" s="15">
        <f t="shared" si="9"/>
        <v>3.1847133757961785</v>
      </c>
      <c r="S46" s="14"/>
      <c r="T46" s="15"/>
      <c r="U46" s="11">
        <v>58</v>
      </c>
      <c r="V46" s="13">
        <f t="shared" si="10"/>
        <v>100</v>
      </c>
      <c r="W46" s="16"/>
      <c r="X46" s="16"/>
    </row>
    <row r="47" spans="1:24" s="17" customFormat="1" ht="15" customHeight="1">
      <c r="A47" s="11">
        <v>40</v>
      </c>
      <c r="B47" s="12" t="s">
        <v>258</v>
      </c>
      <c r="C47" s="11">
        <f>D47+F47+H47</f>
        <v>25</v>
      </c>
      <c r="D47" s="11"/>
      <c r="E47" s="13"/>
      <c r="F47" s="11"/>
      <c r="G47" s="13"/>
      <c r="H47" s="14">
        <f>I47+O47</f>
        <v>25</v>
      </c>
      <c r="I47" s="14">
        <f>K47+M47</f>
        <v>25</v>
      </c>
      <c r="J47" s="15">
        <f>(I47*100)/H47</f>
        <v>100</v>
      </c>
      <c r="K47" s="14">
        <v>10</v>
      </c>
      <c r="L47" s="15">
        <f>(K47*100)/H47</f>
        <v>40</v>
      </c>
      <c r="M47" s="14">
        <v>15</v>
      </c>
      <c r="N47" s="15">
        <f>(M47*100)/H47</f>
        <v>60</v>
      </c>
      <c r="O47" s="11"/>
      <c r="P47" s="15"/>
      <c r="Q47" s="14"/>
      <c r="R47" s="15"/>
      <c r="S47" s="14"/>
      <c r="T47" s="15"/>
      <c r="U47" s="11">
        <v>7</v>
      </c>
      <c r="V47" s="13">
        <f>U47*100/(U47+W47)</f>
        <v>100</v>
      </c>
      <c r="W47" s="16"/>
      <c r="X47" s="16"/>
    </row>
    <row r="48" spans="1:24" s="17" customFormat="1" ht="15" customHeight="1">
      <c r="A48" s="11">
        <v>41</v>
      </c>
      <c r="B48" s="12" t="s">
        <v>55</v>
      </c>
      <c r="C48" s="11">
        <f t="shared" si="2"/>
        <v>189</v>
      </c>
      <c r="D48" s="11">
        <v>3</v>
      </c>
      <c r="E48" s="13">
        <f>(D48*100)/C48</f>
        <v>1.5873015873015872</v>
      </c>
      <c r="F48" s="11"/>
      <c r="G48" s="13"/>
      <c r="H48" s="14">
        <f t="shared" si="1"/>
        <v>186</v>
      </c>
      <c r="I48" s="14">
        <f t="shared" si="3"/>
        <v>179</v>
      </c>
      <c r="J48" s="15">
        <f t="shared" si="4"/>
        <v>96.23655913978494</v>
      </c>
      <c r="K48" s="14">
        <v>87</v>
      </c>
      <c r="L48" s="15">
        <f t="shared" si="5"/>
        <v>46.774193548387096</v>
      </c>
      <c r="M48" s="14">
        <v>92</v>
      </c>
      <c r="N48" s="15">
        <f t="shared" si="6"/>
        <v>49.46236559139785</v>
      </c>
      <c r="O48" s="11">
        <f t="shared" si="7"/>
        <v>7</v>
      </c>
      <c r="P48" s="15">
        <f t="shared" si="8"/>
        <v>3.763440860215054</v>
      </c>
      <c r="Q48" s="14">
        <v>7</v>
      </c>
      <c r="R48" s="15">
        <f t="shared" si="9"/>
        <v>3.763440860215054</v>
      </c>
      <c r="S48" s="14"/>
      <c r="T48" s="15"/>
      <c r="U48" s="11">
        <v>57</v>
      </c>
      <c r="V48" s="13">
        <f t="shared" si="10"/>
        <v>100</v>
      </c>
      <c r="W48" s="16"/>
      <c r="X48" s="16"/>
    </row>
    <row r="49" spans="1:24" s="17" customFormat="1" ht="15" customHeight="1">
      <c r="A49" s="11">
        <v>42</v>
      </c>
      <c r="B49" s="12" t="s">
        <v>56</v>
      </c>
      <c r="C49" s="11">
        <f t="shared" si="2"/>
        <v>564</v>
      </c>
      <c r="D49" s="11">
        <v>15</v>
      </c>
      <c r="E49" s="13">
        <f>(D49*100)/C49</f>
        <v>2.6595744680851063</v>
      </c>
      <c r="F49" s="11">
        <v>29</v>
      </c>
      <c r="G49" s="13">
        <f t="shared" si="0"/>
        <v>5.141843971631205</v>
      </c>
      <c r="H49" s="14">
        <f t="shared" si="1"/>
        <v>520</v>
      </c>
      <c r="I49" s="14">
        <f t="shared" si="3"/>
        <v>511</v>
      </c>
      <c r="J49" s="15">
        <f t="shared" si="4"/>
        <v>98.26923076923077</v>
      </c>
      <c r="K49" s="14">
        <v>221</v>
      </c>
      <c r="L49" s="15">
        <f t="shared" si="5"/>
        <v>42.5</v>
      </c>
      <c r="M49" s="14">
        <v>290</v>
      </c>
      <c r="N49" s="15">
        <f t="shared" si="6"/>
        <v>55.76923076923077</v>
      </c>
      <c r="O49" s="11">
        <f t="shared" si="7"/>
        <v>9</v>
      </c>
      <c r="P49" s="15">
        <f t="shared" si="8"/>
        <v>1.7307692307692308</v>
      </c>
      <c r="Q49" s="14">
        <v>4</v>
      </c>
      <c r="R49" s="15">
        <f t="shared" si="9"/>
        <v>0.7692307692307693</v>
      </c>
      <c r="S49" s="14">
        <v>5</v>
      </c>
      <c r="T49" s="15">
        <f>(S49*100)/H49</f>
        <v>0.9615384615384616</v>
      </c>
      <c r="U49" s="11">
        <v>73</v>
      </c>
      <c r="V49" s="13">
        <f t="shared" si="10"/>
        <v>100</v>
      </c>
      <c r="W49" s="16"/>
      <c r="X49" s="16"/>
    </row>
    <row r="50" spans="1:24" s="20" customFormat="1" ht="15" customHeight="1">
      <c r="A50" s="11">
        <v>43</v>
      </c>
      <c r="B50" s="12" t="s">
        <v>57</v>
      </c>
      <c r="C50" s="11">
        <f t="shared" si="2"/>
        <v>122</v>
      </c>
      <c r="D50" s="11">
        <v>1</v>
      </c>
      <c r="E50" s="13">
        <f>(D50*100)/C50</f>
        <v>0.819672131147541</v>
      </c>
      <c r="F50" s="11">
        <v>2</v>
      </c>
      <c r="G50" s="13">
        <f t="shared" si="0"/>
        <v>1.639344262295082</v>
      </c>
      <c r="H50" s="11">
        <f t="shared" si="1"/>
        <v>119</v>
      </c>
      <c r="I50" s="14">
        <f t="shared" si="3"/>
        <v>118</v>
      </c>
      <c r="J50" s="13">
        <f t="shared" si="4"/>
        <v>99.15966386554622</v>
      </c>
      <c r="K50" s="11">
        <v>57</v>
      </c>
      <c r="L50" s="15">
        <f t="shared" si="5"/>
        <v>47.89915966386555</v>
      </c>
      <c r="M50" s="11">
        <v>61</v>
      </c>
      <c r="N50" s="15">
        <f t="shared" si="6"/>
        <v>51.260504201680675</v>
      </c>
      <c r="O50" s="11">
        <f t="shared" si="7"/>
        <v>1</v>
      </c>
      <c r="P50" s="15">
        <f t="shared" si="8"/>
        <v>0.8403361344537815</v>
      </c>
      <c r="Q50" s="11">
        <v>1</v>
      </c>
      <c r="R50" s="15">
        <f t="shared" si="9"/>
        <v>0.8403361344537815</v>
      </c>
      <c r="S50" s="11"/>
      <c r="T50" s="15"/>
      <c r="U50" s="11">
        <v>46</v>
      </c>
      <c r="V50" s="13">
        <f t="shared" si="10"/>
        <v>100</v>
      </c>
      <c r="W50" s="18"/>
      <c r="X50" s="18"/>
    </row>
    <row r="51" spans="1:24" s="20" customFormat="1" ht="15" customHeight="1">
      <c r="A51" s="11">
        <v>44</v>
      </c>
      <c r="B51" s="12" t="s">
        <v>58</v>
      </c>
      <c r="C51" s="11">
        <f t="shared" si="2"/>
        <v>75</v>
      </c>
      <c r="D51" s="11">
        <v>1</v>
      </c>
      <c r="E51" s="13">
        <f>(D51*100)/C51</f>
        <v>1.3333333333333333</v>
      </c>
      <c r="F51" s="11">
        <v>2</v>
      </c>
      <c r="G51" s="13">
        <f t="shared" si="0"/>
        <v>2.6666666666666665</v>
      </c>
      <c r="H51" s="14">
        <f t="shared" si="1"/>
        <v>72</v>
      </c>
      <c r="I51" s="14">
        <f t="shared" si="3"/>
        <v>70</v>
      </c>
      <c r="J51" s="15">
        <f t="shared" si="4"/>
        <v>97.22222222222223</v>
      </c>
      <c r="K51" s="11">
        <v>36</v>
      </c>
      <c r="L51" s="15">
        <f t="shared" si="5"/>
        <v>50</v>
      </c>
      <c r="M51" s="11">
        <v>34</v>
      </c>
      <c r="N51" s="15">
        <f t="shared" si="6"/>
        <v>47.22222222222222</v>
      </c>
      <c r="O51" s="11">
        <f t="shared" si="7"/>
        <v>2</v>
      </c>
      <c r="P51" s="15">
        <f t="shared" si="8"/>
        <v>2.7777777777777777</v>
      </c>
      <c r="Q51" s="11">
        <v>2</v>
      </c>
      <c r="R51" s="15">
        <f t="shared" si="9"/>
        <v>2.7777777777777777</v>
      </c>
      <c r="S51" s="11"/>
      <c r="T51" s="15"/>
      <c r="U51" s="11">
        <v>15</v>
      </c>
      <c r="V51" s="13">
        <f t="shared" si="10"/>
        <v>100</v>
      </c>
      <c r="W51" s="18"/>
      <c r="X51" s="18"/>
    </row>
    <row r="52" spans="1:24" s="20" customFormat="1" ht="15" customHeight="1">
      <c r="A52" s="11">
        <v>45</v>
      </c>
      <c r="B52" s="12" t="s">
        <v>59</v>
      </c>
      <c r="C52" s="11">
        <f t="shared" si="2"/>
        <v>39</v>
      </c>
      <c r="D52" s="11">
        <v>1</v>
      </c>
      <c r="E52" s="13">
        <f>(D52*100)/C52</f>
        <v>2.5641025641025643</v>
      </c>
      <c r="F52" s="11">
        <v>1</v>
      </c>
      <c r="G52" s="13">
        <f t="shared" si="0"/>
        <v>2.5641025641025643</v>
      </c>
      <c r="H52" s="14">
        <f t="shared" si="1"/>
        <v>37</v>
      </c>
      <c r="I52" s="14">
        <f t="shared" si="3"/>
        <v>37</v>
      </c>
      <c r="J52" s="15">
        <f t="shared" si="4"/>
        <v>100</v>
      </c>
      <c r="K52" s="11">
        <v>14</v>
      </c>
      <c r="L52" s="15">
        <f t="shared" si="5"/>
        <v>37.83783783783784</v>
      </c>
      <c r="M52" s="11">
        <v>23</v>
      </c>
      <c r="N52" s="15">
        <f t="shared" si="6"/>
        <v>62.16216216216216</v>
      </c>
      <c r="O52" s="11"/>
      <c r="P52" s="15"/>
      <c r="Q52" s="11"/>
      <c r="R52" s="15"/>
      <c r="S52" s="11"/>
      <c r="T52" s="15"/>
      <c r="U52" s="11">
        <v>2</v>
      </c>
      <c r="V52" s="13">
        <f t="shared" si="10"/>
        <v>100</v>
      </c>
      <c r="W52" s="18"/>
      <c r="X52" s="18"/>
    </row>
    <row r="53" spans="1:24" s="17" customFormat="1" ht="15" customHeight="1">
      <c r="A53" s="11">
        <v>46</v>
      </c>
      <c r="B53" s="12" t="s">
        <v>60</v>
      </c>
      <c r="C53" s="11">
        <f t="shared" si="2"/>
        <v>30</v>
      </c>
      <c r="D53" s="11"/>
      <c r="E53" s="13"/>
      <c r="F53" s="11">
        <v>2</v>
      </c>
      <c r="G53" s="13">
        <f t="shared" si="0"/>
        <v>6.666666666666667</v>
      </c>
      <c r="H53" s="14">
        <f t="shared" si="1"/>
        <v>28</v>
      </c>
      <c r="I53" s="14">
        <f t="shared" si="3"/>
        <v>28</v>
      </c>
      <c r="J53" s="15">
        <f t="shared" si="4"/>
        <v>100</v>
      </c>
      <c r="K53" s="14">
        <v>12</v>
      </c>
      <c r="L53" s="15">
        <f t="shared" si="5"/>
        <v>42.857142857142854</v>
      </c>
      <c r="M53" s="14">
        <v>16</v>
      </c>
      <c r="N53" s="15">
        <f t="shared" si="6"/>
        <v>57.142857142857146</v>
      </c>
      <c r="O53" s="11"/>
      <c r="P53" s="15"/>
      <c r="Q53" s="14"/>
      <c r="R53" s="15"/>
      <c r="S53" s="14"/>
      <c r="T53" s="15"/>
      <c r="U53" s="11">
        <v>5</v>
      </c>
      <c r="V53" s="13">
        <f t="shared" si="10"/>
        <v>100</v>
      </c>
      <c r="W53" s="16"/>
      <c r="X53" s="16"/>
    </row>
    <row r="54" spans="1:24" s="17" customFormat="1" ht="15" customHeight="1">
      <c r="A54" s="11">
        <v>47</v>
      </c>
      <c r="B54" s="12" t="s">
        <v>61</v>
      </c>
      <c r="C54" s="11">
        <f>D54+F54+H54</f>
        <v>213</v>
      </c>
      <c r="D54" s="11">
        <v>8</v>
      </c>
      <c r="E54" s="13">
        <f>(D54*100)/C54</f>
        <v>3.755868544600939</v>
      </c>
      <c r="F54" s="11">
        <v>21</v>
      </c>
      <c r="G54" s="13">
        <f>(F54*100)/C54</f>
        <v>9.859154929577464</v>
      </c>
      <c r="H54" s="14">
        <f t="shared" si="1"/>
        <v>184</v>
      </c>
      <c r="I54" s="14">
        <f t="shared" si="3"/>
        <v>182</v>
      </c>
      <c r="J54" s="15">
        <f>(I54*100)/H54</f>
        <v>98.91304347826087</v>
      </c>
      <c r="K54" s="14">
        <v>75</v>
      </c>
      <c r="L54" s="15">
        <f t="shared" si="5"/>
        <v>40.76086956521739</v>
      </c>
      <c r="M54" s="14">
        <v>107</v>
      </c>
      <c r="N54" s="15">
        <f t="shared" si="6"/>
        <v>58.15217391304348</v>
      </c>
      <c r="O54" s="11">
        <f t="shared" si="7"/>
        <v>2</v>
      </c>
      <c r="P54" s="15">
        <f t="shared" si="8"/>
        <v>1.0869565217391304</v>
      </c>
      <c r="Q54" s="14">
        <v>2</v>
      </c>
      <c r="R54" s="15">
        <f t="shared" si="9"/>
        <v>1.0869565217391304</v>
      </c>
      <c r="S54" s="14"/>
      <c r="T54" s="15"/>
      <c r="U54" s="11">
        <v>19</v>
      </c>
      <c r="V54" s="13">
        <f t="shared" si="10"/>
        <v>100</v>
      </c>
      <c r="W54" s="16"/>
      <c r="X54" s="16"/>
    </row>
    <row r="55" spans="1:24" s="17" customFormat="1" ht="15" customHeight="1">
      <c r="A55" s="11">
        <v>48</v>
      </c>
      <c r="B55" s="12" t="s">
        <v>62</v>
      </c>
      <c r="C55" s="11">
        <f t="shared" si="2"/>
        <v>87</v>
      </c>
      <c r="D55" s="11"/>
      <c r="E55" s="13"/>
      <c r="F55" s="11">
        <v>5</v>
      </c>
      <c r="G55" s="13">
        <f t="shared" si="0"/>
        <v>5.747126436781609</v>
      </c>
      <c r="H55" s="14">
        <f t="shared" si="1"/>
        <v>82</v>
      </c>
      <c r="I55" s="14">
        <f t="shared" si="3"/>
        <v>82</v>
      </c>
      <c r="J55" s="15">
        <f t="shared" si="4"/>
        <v>100</v>
      </c>
      <c r="K55" s="14">
        <v>36</v>
      </c>
      <c r="L55" s="15">
        <f t="shared" si="5"/>
        <v>43.90243902439025</v>
      </c>
      <c r="M55" s="14">
        <v>46</v>
      </c>
      <c r="N55" s="15">
        <f t="shared" si="6"/>
        <v>56.09756097560975</v>
      </c>
      <c r="O55" s="11"/>
      <c r="P55" s="15"/>
      <c r="Q55" s="14"/>
      <c r="R55" s="15"/>
      <c r="S55" s="14"/>
      <c r="T55" s="15"/>
      <c r="U55" s="11">
        <v>19</v>
      </c>
      <c r="V55" s="13">
        <f t="shared" si="10"/>
        <v>100</v>
      </c>
      <c r="W55" s="16"/>
      <c r="X55" s="16"/>
    </row>
    <row r="56" spans="1:24" s="17" customFormat="1" ht="15" customHeight="1">
      <c r="A56" s="11">
        <v>49</v>
      </c>
      <c r="B56" s="12" t="s">
        <v>63</v>
      </c>
      <c r="C56" s="11">
        <f t="shared" si="2"/>
        <v>22</v>
      </c>
      <c r="D56" s="11"/>
      <c r="E56" s="13"/>
      <c r="F56" s="11">
        <v>2</v>
      </c>
      <c r="G56" s="13">
        <f t="shared" si="0"/>
        <v>9.090909090909092</v>
      </c>
      <c r="H56" s="14">
        <f t="shared" si="1"/>
        <v>20</v>
      </c>
      <c r="I56" s="14">
        <f t="shared" si="3"/>
        <v>20</v>
      </c>
      <c r="J56" s="15">
        <f t="shared" si="4"/>
        <v>100</v>
      </c>
      <c r="K56" s="14">
        <v>4</v>
      </c>
      <c r="L56" s="15">
        <f t="shared" si="5"/>
        <v>20</v>
      </c>
      <c r="M56" s="14">
        <v>16</v>
      </c>
      <c r="N56" s="15">
        <f t="shared" si="6"/>
        <v>80</v>
      </c>
      <c r="O56" s="11"/>
      <c r="P56" s="15"/>
      <c r="Q56" s="14"/>
      <c r="R56" s="15"/>
      <c r="S56" s="14"/>
      <c r="T56" s="15"/>
      <c r="U56" s="11">
        <v>0</v>
      </c>
      <c r="V56" s="13">
        <v>0</v>
      </c>
      <c r="W56" s="16"/>
      <c r="X56" s="16"/>
    </row>
    <row r="57" spans="1:24" s="17" customFormat="1" ht="15" customHeight="1">
      <c r="A57" s="11">
        <v>50</v>
      </c>
      <c r="B57" s="12" t="s">
        <v>64</v>
      </c>
      <c r="C57" s="11">
        <f t="shared" si="2"/>
        <v>29</v>
      </c>
      <c r="D57" s="11"/>
      <c r="E57" s="13"/>
      <c r="F57" s="11">
        <v>3</v>
      </c>
      <c r="G57" s="13">
        <f t="shared" si="0"/>
        <v>10.344827586206897</v>
      </c>
      <c r="H57" s="14">
        <f t="shared" si="1"/>
        <v>26</v>
      </c>
      <c r="I57" s="14">
        <f t="shared" si="3"/>
        <v>26</v>
      </c>
      <c r="J57" s="15">
        <f t="shared" si="4"/>
        <v>100</v>
      </c>
      <c r="K57" s="14">
        <v>10</v>
      </c>
      <c r="L57" s="15">
        <f t="shared" si="5"/>
        <v>38.46153846153846</v>
      </c>
      <c r="M57" s="14">
        <v>16</v>
      </c>
      <c r="N57" s="15">
        <f t="shared" si="6"/>
        <v>61.53846153846154</v>
      </c>
      <c r="O57" s="11"/>
      <c r="P57" s="15"/>
      <c r="Q57" s="14"/>
      <c r="R57" s="15"/>
      <c r="S57" s="14"/>
      <c r="T57" s="15"/>
      <c r="U57" s="11">
        <v>5</v>
      </c>
      <c r="V57" s="13">
        <f t="shared" si="10"/>
        <v>100</v>
      </c>
      <c r="W57" s="16"/>
      <c r="X57" s="16"/>
    </row>
    <row r="58" spans="1:24" s="17" customFormat="1" ht="15" customHeight="1">
      <c r="A58" s="11">
        <v>51</v>
      </c>
      <c r="B58" s="12" t="s">
        <v>65</v>
      </c>
      <c r="C58" s="11">
        <f t="shared" si="2"/>
        <v>65</v>
      </c>
      <c r="D58" s="11">
        <v>2</v>
      </c>
      <c r="E58" s="13">
        <f>(D58*100)/C58</f>
        <v>3.076923076923077</v>
      </c>
      <c r="F58" s="11"/>
      <c r="G58" s="13"/>
      <c r="H58" s="14">
        <f t="shared" si="1"/>
        <v>63</v>
      </c>
      <c r="I58" s="14">
        <f t="shared" si="3"/>
        <v>62</v>
      </c>
      <c r="J58" s="15">
        <f t="shared" si="4"/>
        <v>98.41269841269842</v>
      </c>
      <c r="K58" s="14">
        <v>31</v>
      </c>
      <c r="L58" s="15">
        <f t="shared" si="5"/>
        <v>49.20634920634921</v>
      </c>
      <c r="M58" s="14">
        <v>31</v>
      </c>
      <c r="N58" s="15">
        <f t="shared" si="6"/>
        <v>49.20634920634921</v>
      </c>
      <c r="O58" s="11">
        <f t="shared" si="7"/>
        <v>1</v>
      </c>
      <c r="P58" s="15">
        <f t="shared" si="8"/>
        <v>1.5873015873015872</v>
      </c>
      <c r="Q58" s="14">
        <v>1</v>
      </c>
      <c r="R58" s="15">
        <f t="shared" si="9"/>
        <v>1.5873015873015872</v>
      </c>
      <c r="S58" s="14"/>
      <c r="T58" s="15"/>
      <c r="U58" s="11">
        <v>15</v>
      </c>
      <c r="V58" s="13">
        <f t="shared" si="10"/>
        <v>100</v>
      </c>
      <c r="W58" s="16"/>
      <c r="X58" s="16"/>
    </row>
    <row r="59" spans="1:24" s="17" customFormat="1" ht="15" customHeight="1">
      <c r="A59" s="11">
        <v>52</v>
      </c>
      <c r="B59" s="12" t="s">
        <v>66</v>
      </c>
      <c r="C59" s="11">
        <f t="shared" si="2"/>
        <v>20</v>
      </c>
      <c r="D59" s="11"/>
      <c r="E59" s="13"/>
      <c r="F59" s="11">
        <v>2</v>
      </c>
      <c r="G59" s="13">
        <f t="shared" si="0"/>
        <v>10</v>
      </c>
      <c r="H59" s="14">
        <f t="shared" si="1"/>
        <v>18</v>
      </c>
      <c r="I59" s="14">
        <f t="shared" si="3"/>
        <v>18</v>
      </c>
      <c r="J59" s="15">
        <f t="shared" si="4"/>
        <v>100</v>
      </c>
      <c r="K59" s="14">
        <v>6</v>
      </c>
      <c r="L59" s="15">
        <f t="shared" si="5"/>
        <v>33.333333333333336</v>
      </c>
      <c r="M59" s="14">
        <v>12</v>
      </c>
      <c r="N59" s="15">
        <f t="shared" si="6"/>
        <v>66.66666666666667</v>
      </c>
      <c r="O59" s="11"/>
      <c r="P59" s="15"/>
      <c r="Q59" s="14"/>
      <c r="R59" s="15"/>
      <c r="S59" s="14"/>
      <c r="T59" s="15"/>
      <c r="U59" s="11">
        <v>2</v>
      </c>
      <c r="V59" s="13">
        <f t="shared" si="10"/>
        <v>100</v>
      </c>
      <c r="W59" s="16"/>
      <c r="X59" s="16"/>
    </row>
    <row r="60" spans="1:24" s="17" customFormat="1" ht="15" customHeight="1">
      <c r="A60" s="11">
        <v>53</v>
      </c>
      <c r="B60" s="12" t="s">
        <v>67</v>
      </c>
      <c r="C60" s="11">
        <f t="shared" si="2"/>
        <v>227</v>
      </c>
      <c r="D60" s="11">
        <v>3</v>
      </c>
      <c r="E60" s="13">
        <f aca="true" t="shared" si="11" ref="E60:E69">(D60*100)/C60</f>
        <v>1.3215859030837005</v>
      </c>
      <c r="F60" s="11">
        <v>9</v>
      </c>
      <c r="G60" s="13">
        <f t="shared" si="0"/>
        <v>3.9647577092511015</v>
      </c>
      <c r="H60" s="14">
        <f t="shared" si="1"/>
        <v>215</v>
      </c>
      <c r="I60" s="14">
        <f t="shared" si="3"/>
        <v>214</v>
      </c>
      <c r="J60" s="15">
        <f t="shared" si="4"/>
        <v>99.53488372093024</v>
      </c>
      <c r="K60" s="14">
        <v>54</v>
      </c>
      <c r="L60" s="15">
        <f t="shared" si="5"/>
        <v>25.11627906976744</v>
      </c>
      <c r="M60" s="14">
        <v>160</v>
      </c>
      <c r="N60" s="15">
        <f t="shared" si="6"/>
        <v>74.4186046511628</v>
      </c>
      <c r="O60" s="11">
        <f t="shared" si="7"/>
        <v>1</v>
      </c>
      <c r="P60" s="15">
        <f t="shared" si="8"/>
        <v>0.46511627906976744</v>
      </c>
      <c r="Q60" s="14">
        <v>1</v>
      </c>
      <c r="R60" s="15">
        <f t="shared" si="9"/>
        <v>0.46511627906976744</v>
      </c>
      <c r="S60" s="14"/>
      <c r="T60" s="15"/>
      <c r="U60" s="11">
        <v>43</v>
      </c>
      <c r="V60" s="13">
        <f t="shared" si="10"/>
        <v>100</v>
      </c>
      <c r="W60" s="16"/>
      <c r="X60" s="16"/>
    </row>
    <row r="61" spans="1:24" s="17" customFormat="1" ht="15" customHeight="1">
      <c r="A61" s="11">
        <v>53</v>
      </c>
      <c r="B61" s="12" t="s">
        <v>68</v>
      </c>
      <c r="C61" s="11">
        <f t="shared" si="2"/>
        <v>217</v>
      </c>
      <c r="D61" s="11">
        <v>4</v>
      </c>
      <c r="E61" s="13">
        <f t="shared" si="11"/>
        <v>1.8433179723502304</v>
      </c>
      <c r="F61" s="11">
        <v>18</v>
      </c>
      <c r="G61" s="13">
        <f t="shared" si="0"/>
        <v>8.294930875576037</v>
      </c>
      <c r="H61" s="14">
        <f t="shared" si="1"/>
        <v>195</v>
      </c>
      <c r="I61" s="14">
        <f t="shared" si="3"/>
        <v>193</v>
      </c>
      <c r="J61" s="15">
        <f t="shared" si="4"/>
        <v>98.97435897435898</v>
      </c>
      <c r="K61" s="14">
        <v>63</v>
      </c>
      <c r="L61" s="15">
        <f t="shared" si="5"/>
        <v>32.30769230769231</v>
      </c>
      <c r="M61" s="14">
        <v>130</v>
      </c>
      <c r="N61" s="15">
        <f t="shared" si="6"/>
        <v>66.66666666666667</v>
      </c>
      <c r="O61" s="11">
        <f t="shared" si="7"/>
        <v>2</v>
      </c>
      <c r="P61" s="15">
        <f t="shared" si="8"/>
        <v>1.0256410256410255</v>
      </c>
      <c r="Q61" s="14">
        <v>2</v>
      </c>
      <c r="R61" s="15">
        <f t="shared" si="9"/>
        <v>1.0256410256410255</v>
      </c>
      <c r="S61" s="14"/>
      <c r="T61" s="15"/>
      <c r="U61" s="11">
        <v>113</v>
      </c>
      <c r="V61" s="13">
        <f t="shared" si="10"/>
        <v>100</v>
      </c>
      <c r="W61" s="16"/>
      <c r="X61" s="16"/>
    </row>
    <row r="62" spans="1:24" s="17" customFormat="1" ht="15" customHeight="1">
      <c r="A62" s="14">
        <v>54</v>
      </c>
      <c r="B62" s="12" t="s">
        <v>69</v>
      </c>
      <c r="C62" s="11">
        <f t="shared" si="2"/>
        <v>216</v>
      </c>
      <c r="D62" s="11">
        <v>2</v>
      </c>
      <c r="E62" s="13">
        <f t="shared" si="11"/>
        <v>0.9259259259259259</v>
      </c>
      <c r="F62" s="11">
        <v>13</v>
      </c>
      <c r="G62" s="13">
        <f t="shared" si="0"/>
        <v>6.018518518518518</v>
      </c>
      <c r="H62" s="14">
        <f t="shared" si="1"/>
        <v>201</v>
      </c>
      <c r="I62" s="14">
        <f t="shared" si="3"/>
        <v>199</v>
      </c>
      <c r="J62" s="15">
        <f t="shared" si="4"/>
        <v>99.0049751243781</v>
      </c>
      <c r="K62" s="14">
        <v>54</v>
      </c>
      <c r="L62" s="15">
        <f t="shared" si="5"/>
        <v>26.865671641791046</v>
      </c>
      <c r="M62" s="14">
        <v>145</v>
      </c>
      <c r="N62" s="15">
        <f t="shared" si="6"/>
        <v>72.13930348258707</v>
      </c>
      <c r="O62" s="11">
        <f t="shared" si="7"/>
        <v>2</v>
      </c>
      <c r="P62" s="15">
        <f t="shared" si="8"/>
        <v>0.9950248756218906</v>
      </c>
      <c r="Q62" s="14">
        <v>2</v>
      </c>
      <c r="R62" s="15">
        <f t="shared" si="9"/>
        <v>0.9950248756218906</v>
      </c>
      <c r="S62" s="14"/>
      <c r="T62" s="15"/>
      <c r="U62" s="11">
        <v>64</v>
      </c>
      <c r="V62" s="13">
        <f t="shared" si="10"/>
        <v>100</v>
      </c>
      <c r="W62" s="16"/>
      <c r="X62" s="16"/>
    </row>
    <row r="63" spans="1:24" s="17" customFormat="1" ht="15" customHeight="1">
      <c r="A63" s="14">
        <v>55</v>
      </c>
      <c r="B63" s="12" t="s">
        <v>70</v>
      </c>
      <c r="C63" s="11">
        <f t="shared" si="2"/>
        <v>241</v>
      </c>
      <c r="D63" s="11">
        <v>3</v>
      </c>
      <c r="E63" s="13">
        <f t="shared" si="11"/>
        <v>1.2448132780082988</v>
      </c>
      <c r="F63" s="11">
        <v>10</v>
      </c>
      <c r="G63" s="13">
        <f t="shared" si="0"/>
        <v>4.149377593360996</v>
      </c>
      <c r="H63" s="14">
        <f t="shared" si="1"/>
        <v>228</v>
      </c>
      <c r="I63" s="14">
        <f t="shared" si="3"/>
        <v>227</v>
      </c>
      <c r="J63" s="15">
        <f t="shared" si="4"/>
        <v>99.56140350877193</v>
      </c>
      <c r="K63" s="14">
        <v>64</v>
      </c>
      <c r="L63" s="15">
        <f t="shared" si="5"/>
        <v>28.07017543859649</v>
      </c>
      <c r="M63" s="14">
        <v>163</v>
      </c>
      <c r="N63" s="15">
        <f t="shared" si="6"/>
        <v>71.49122807017544</v>
      </c>
      <c r="O63" s="11">
        <f t="shared" si="7"/>
        <v>1</v>
      </c>
      <c r="P63" s="15">
        <f t="shared" si="8"/>
        <v>0.43859649122807015</v>
      </c>
      <c r="Q63" s="14">
        <v>1</v>
      </c>
      <c r="R63" s="15">
        <f t="shared" si="9"/>
        <v>0.43859649122807015</v>
      </c>
      <c r="S63" s="14"/>
      <c r="T63" s="15"/>
      <c r="U63" s="11">
        <v>76</v>
      </c>
      <c r="V63" s="13">
        <f t="shared" si="10"/>
        <v>100</v>
      </c>
      <c r="W63" s="16"/>
      <c r="X63" s="16"/>
    </row>
    <row r="64" spans="1:24" s="17" customFormat="1" ht="15" customHeight="1">
      <c r="A64" s="14">
        <v>56</v>
      </c>
      <c r="B64" s="12" t="s">
        <v>71</v>
      </c>
      <c r="C64" s="11">
        <f t="shared" si="2"/>
        <v>278</v>
      </c>
      <c r="D64" s="11">
        <v>3</v>
      </c>
      <c r="E64" s="13">
        <f t="shared" si="11"/>
        <v>1.079136690647482</v>
      </c>
      <c r="F64" s="11">
        <v>11</v>
      </c>
      <c r="G64" s="13">
        <f t="shared" si="0"/>
        <v>3.9568345323741005</v>
      </c>
      <c r="H64" s="14">
        <f t="shared" si="1"/>
        <v>264</v>
      </c>
      <c r="I64" s="14">
        <f t="shared" si="3"/>
        <v>261</v>
      </c>
      <c r="J64" s="15">
        <f t="shared" si="4"/>
        <v>98.86363636363636</v>
      </c>
      <c r="K64" s="14">
        <v>56</v>
      </c>
      <c r="L64" s="15">
        <f t="shared" si="5"/>
        <v>21.21212121212121</v>
      </c>
      <c r="M64" s="14">
        <v>205</v>
      </c>
      <c r="N64" s="15">
        <f t="shared" si="6"/>
        <v>77.65151515151516</v>
      </c>
      <c r="O64" s="11">
        <f t="shared" si="7"/>
        <v>3</v>
      </c>
      <c r="P64" s="15">
        <f t="shared" si="8"/>
        <v>1.1363636363636365</v>
      </c>
      <c r="Q64" s="14">
        <v>3</v>
      </c>
      <c r="R64" s="15">
        <f t="shared" si="9"/>
        <v>1.1363636363636365</v>
      </c>
      <c r="S64" s="14"/>
      <c r="T64" s="15"/>
      <c r="U64" s="11">
        <v>48</v>
      </c>
      <c r="V64" s="13">
        <f t="shared" si="10"/>
        <v>100</v>
      </c>
      <c r="W64" s="16"/>
      <c r="X64" s="16"/>
    </row>
    <row r="65" spans="1:24" s="17" customFormat="1" ht="15" customHeight="1">
      <c r="A65" s="14">
        <v>57</v>
      </c>
      <c r="B65" s="12" t="s">
        <v>72</v>
      </c>
      <c r="C65" s="11">
        <f t="shared" si="2"/>
        <v>221</v>
      </c>
      <c r="D65" s="11">
        <v>3</v>
      </c>
      <c r="E65" s="13">
        <f t="shared" si="11"/>
        <v>1.3574660633484164</v>
      </c>
      <c r="F65" s="11">
        <v>8</v>
      </c>
      <c r="G65" s="13">
        <f t="shared" si="0"/>
        <v>3.6199095022624435</v>
      </c>
      <c r="H65" s="14">
        <f t="shared" si="1"/>
        <v>210</v>
      </c>
      <c r="I65" s="14">
        <f t="shared" si="3"/>
        <v>206</v>
      </c>
      <c r="J65" s="15">
        <f t="shared" si="4"/>
        <v>98.0952380952381</v>
      </c>
      <c r="K65" s="14">
        <v>66</v>
      </c>
      <c r="L65" s="15">
        <f t="shared" si="5"/>
        <v>31.428571428571427</v>
      </c>
      <c r="M65" s="14">
        <v>140</v>
      </c>
      <c r="N65" s="15">
        <f t="shared" si="6"/>
        <v>66.66666666666667</v>
      </c>
      <c r="O65" s="11">
        <f t="shared" si="7"/>
        <v>4</v>
      </c>
      <c r="P65" s="15">
        <f t="shared" si="8"/>
        <v>1.9047619047619047</v>
      </c>
      <c r="Q65" s="14">
        <v>4</v>
      </c>
      <c r="R65" s="15">
        <f t="shared" si="9"/>
        <v>1.9047619047619047</v>
      </c>
      <c r="S65" s="14"/>
      <c r="T65" s="15"/>
      <c r="U65" s="11">
        <v>54</v>
      </c>
      <c r="V65" s="13">
        <f t="shared" si="10"/>
        <v>100</v>
      </c>
      <c r="W65" s="16"/>
      <c r="X65" s="16"/>
    </row>
    <row r="66" spans="1:24" s="17" customFormat="1" ht="15" customHeight="1">
      <c r="A66" s="14">
        <v>58</v>
      </c>
      <c r="B66" s="12" t="s">
        <v>73</v>
      </c>
      <c r="C66" s="11">
        <f t="shared" si="2"/>
        <v>196</v>
      </c>
      <c r="D66" s="11">
        <v>1</v>
      </c>
      <c r="E66" s="13">
        <f t="shared" si="11"/>
        <v>0.5102040816326531</v>
      </c>
      <c r="F66" s="11">
        <v>8</v>
      </c>
      <c r="G66" s="13">
        <f t="shared" si="0"/>
        <v>4.081632653061225</v>
      </c>
      <c r="H66" s="14">
        <f t="shared" si="1"/>
        <v>187</v>
      </c>
      <c r="I66" s="14">
        <f t="shared" si="3"/>
        <v>185</v>
      </c>
      <c r="J66" s="15">
        <f t="shared" si="4"/>
        <v>98.93048128342247</v>
      </c>
      <c r="K66" s="14">
        <v>40</v>
      </c>
      <c r="L66" s="15">
        <f t="shared" si="5"/>
        <v>21.390374331550802</v>
      </c>
      <c r="M66" s="14">
        <v>145</v>
      </c>
      <c r="N66" s="15">
        <f t="shared" si="6"/>
        <v>77.54010695187166</v>
      </c>
      <c r="O66" s="11">
        <f t="shared" si="7"/>
        <v>2</v>
      </c>
      <c r="P66" s="15">
        <f t="shared" si="8"/>
        <v>1.0695187165775402</v>
      </c>
      <c r="Q66" s="14">
        <v>2</v>
      </c>
      <c r="R66" s="15">
        <f t="shared" si="9"/>
        <v>1.0695187165775402</v>
      </c>
      <c r="S66" s="14"/>
      <c r="T66" s="15"/>
      <c r="U66" s="11">
        <v>34</v>
      </c>
      <c r="V66" s="13">
        <f t="shared" si="10"/>
        <v>100</v>
      </c>
      <c r="W66" s="16"/>
      <c r="X66" s="16"/>
    </row>
    <row r="67" spans="1:24" s="17" customFormat="1" ht="15" customHeight="1">
      <c r="A67" s="14">
        <v>59</v>
      </c>
      <c r="B67" s="12" t="s">
        <v>74</v>
      </c>
      <c r="C67" s="11">
        <f t="shared" si="2"/>
        <v>224</v>
      </c>
      <c r="D67" s="11">
        <v>1</v>
      </c>
      <c r="E67" s="13">
        <f t="shared" si="11"/>
        <v>0.44642857142857145</v>
      </c>
      <c r="F67" s="11">
        <v>25</v>
      </c>
      <c r="G67" s="13">
        <f t="shared" si="0"/>
        <v>11.160714285714286</v>
      </c>
      <c r="H67" s="14">
        <f t="shared" si="1"/>
        <v>198</v>
      </c>
      <c r="I67" s="14">
        <f t="shared" si="3"/>
        <v>192</v>
      </c>
      <c r="J67" s="15">
        <f t="shared" si="4"/>
        <v>96.96969696969697</v>
      </c>
      <c r="K67" s="14">
        <v>32</v>
      </c>
      <c r="L67" s="15">
        <f t="shared" si="5"/>
        <v>16.161616161616163</v>
      </c>
      <c r="M67" s="14">
        <v>160</v>
      </c>
      <c r="N67" s="15">
        <f t="shared" si="6"/>
        <v>80.8080808080808</v>
      </c>
      <c r="O67" s="11">
        <f t="shared" si="7"/>
        <v>6</v>
      </c>
      <c r="P67" s="15">
        <f t="shared" si="8"/>
        <v>3.0303030303030303</v>
      </c>
      <c r="Q67" s="14">
        <v>6</v>
      </c>
      <c r="R67" s="15">
        <f t="shared" si="9"/>
        <v>3.0303030303030303</v>
      </c>
      <c r="S67" s="14"/>
      <c r="T67" s="15"/>
      <c r="U67" s="11">
        <v>32</v>
      </c>
      <c r="V67" s="13">
        <f t="shared" si="10"/>
        <v>100</v>
      </c>
      <c r="W67" s="16"/>
      <c r="X67" s="16"/>
    </row>
    <row r="68" spans="1:24" s="17" customFormat="1" ht="15" customHeight="1">
      <c r="A68" s="14">
        <v>60</v>
      </c>
      <c r="B68" s="12" t="s">
        <v>75</v>
      </c>
      <c r="C68" s="11">
        <f t="shared" si="2"/>
        <v>296</v>
      </c>
      <c r="D68" s="11">
        <v>1</v>
      </c>
      <c r="E68" s="13">
        <f t="shared" si="11"/>
        <v>0.33783783783783783</v>
      </c>
      <c r="F68" s="11">
        <v>7</v>
      </c>
      <c r="G68" s="13">
        <f t="shared" si="0"/>
        <v>2.364864864864865</v>
      </c>
      <c r="H68" s="14">
        <f t="shared" si="1"/>
        <v>288</v>
      </c>
      <c r="I68" s="14">
        <f t="shared" si="3"/>
        <v>286</v>
      </c>
      <c r="J68" s="15">
        <f t="shared" si="4"/>
        <v>99.30555555555556</v>
      </c>
      <c r="K68" s="14">
        <v>88</v>
      </c>
      <c r="L68" s="15">
        <f t="shared" si="5"/>
        <v>30.555555555555557</v>
      </c>
      <c r="M68" s="14">
        <v>198</v>
      </c>
      <c r="N68" s="15">
        <f t="shared" si="6"/>
        <v>68.75</v>
      </c>
      <c r="O68" s="11">
        <f t="shared" si="7"/>
        <v>2</v>
      </c>
      <c r="P68" s="15">
        <f t="shared" si="8"/>
        <v>0.6944444444444444</v>
      </c>
      <c r="Q68" s="14">
        <v>2</v>
      </c>
      <c r="R68" s="15">
        <f t="shared" si="9"/>
        <v>0.6944444444444444</v>
      </c>
      <c r="S68" s="14"/>
      <c r="T68" s="15"/>
      <c r="U68" s="11">
        <v>56</v>
      </c>
      <c r="V68" s="13">
        <f t="shared" si="10"/>
        <v>100</v>
      </c>
      <c r="W68" s="16"/>
      <c r="X68" s="16"/>
    </row>
    <row r="69" spans="1:24" s="88" customFormat="1" ht="17.25" customHeight="1">
      <c r="A69" s="238" t="s">
        <v>76</v>
      </c>
      <c r="B69" s="238"/>
      <c r="C69" s="86">
        <f>D69+F69+H69</f>
        <v>6400</v>
      </c>
      <c r="D69" s="86">
        <f>SUM(D8:D68)</f>
        <v>76</v>
      </c>
      <c r="E69" s="87">
        <f t="shared" si="11"/>
        <v>1.1875</v>
      </c>
      <c r="F69" s="86">
        <f>SUM(F8:F68)</f>
        <v>294</v>
      </c>
      <c r="G69" s="87">
        <f>(F69*100)/C69</f>
        <v>4.59375</v>
      </c>
      <c r="H69" s="86">
        <f>I69+O69</f>
        <v>6030</v>
      </c>
      <c r="I69" s="86">
        <f>K69+M69</f>
        <v>5914</v>
      </c>
      <c r="J69" s="87">
        <f>(I69*100)/H69</f>
        <v>98.07628524046434</v>
      </c>
      <c r="K69" s="86">
        <f>SUM(K8:K68)</f>
        <v>1963</v>
      </c>
      <c r="L69" s="87">
        <f>(K69*100)/H69</f>
        <v>32.55389718076285</v>
      </c>
      <c r="M69" s="86">
        <f>SUM(M8:M68)</f>
        <v>3951</v>
      </c>
      <c r="N69" s="87">
        <f>(M69*100)/H69</f>
        <v>65.5223880597015</v>
      </c>
      <c r="O69" s="86">
        <f>SUM(O8:O68)</f>
        <v>116</v>
      </c>
      <c r="P69" s="87">
        <f>(O69*100)/H69</f>
        <v>1.923714759535655</v>
      </c>
      <c r="Q69" s="86">
        <f>SUM(Q8:Q68)</f>
        <v>109</v>
      </c>
      <c r="R69" s="87">
        <f>(Q69*100)/H69</f>
        <v>1.8076285240464345</v>
      </c>
      <c r="S69" s="86">
        <f>SUM(S8:S68)</f>
        <v>7</v>
      </c>
      <c r="T69" s="87">
        <f>(S69*100)/H69</f>
        <v>0.11608623548922056</v>
      </c>
      <c r="U69" s="86">
        <f>SUM(U8:U68)</f>
        <v>1342</v>
      </c>
      <c r="V69" s="87">
        <f>U69*100/(U69+W69)</f>
        <v>100</v>
      </c>
      <c r="W69" s="86">
        <f>SUM(W8:W68)</f>
        <v>0</v>
      </c>
      <c r="X69" s="86">
        <f>SUM(X8:X68)</f>
        <v>0</v>
      </c>
    </row>
    <row r="70" spans="3:22" s="17" customFormat="1" ht="12">
      <c r="C70" s="23"/>
      <c r="D70" s="23"/>
      <c r="E70" s="23"/>
      <c r="F70" s="23"/>
      <c r="G70" s="23"/>
      <c r="H70" s="23"/>
      <c r="I70" s="24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</row>
    <row r="71" spans="3:22" s="17" customFormat="1" ht="12"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</row>
    <row r="72" spans="3:22" s="17" customFormat="1" ht="12"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</row>
    <row r="73" spans="3:22" s="17" customFormat="1" ht="12"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</row>
    <row r="74" spans="3:22" s="17" customFormat="1" ht="12"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</row>
    <row r="75" spans="3:22" s="17" customFormat="1" ht="12"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</row>
    <row r="76" spans="3:22" s="17" customFormat="1" ht="12"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</row>
    <row r="77" spans="3:22" s="17" customFormat="1" ht="12"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</row>
    <row r="78" spans="3:22" s="17" customFormat="1" ht="12"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</row>
    <row r="79" spans="3:22" s="17" customFormat="1" ht="12"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</row>
    <row r="80" spans="3:22" s="17" customFormat="1" ht="12"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</row>
    <row r="81" spans="3:22" s="17" customFormat="1" ht="12"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</row>
    <row r="82" spans="3:22" s="17" customFormat="1" ht="12"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</row>
    <row r="83" spans="3:22" s="17" customFormat="1" ht="12"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</row>
    <row r="84" spans="3:22" s="17" customFormat="1" ht="12"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</row>
    <row r="85" spans="3:22" s="17" customFormat="1" ht="12"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</row>
    <row r="86" spans="3:22" s="17" customFormat="1" ht="12"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</row>
    <row r="87" spans="3:22" s="17" customFormat="1" ht="12"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</row>
    <row r="88" spans="3:22" s="17" customFormat="1" ht="12"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</row>
    <row r="89" spans="3:22" s="17" customFormat="1" ht="12"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</row>
    <row r="90" spans="3:22" s="17" customFormat="1" ht="12"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</row>
    <row r="91" spans="3:22" s="17" customFormat="1" ht="12"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</row>
    <row r="92" spans="3:22" s="17" customFormat="1" ht="12"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</row>
    <row r="93" spans="3:22" s="17" customFormat="1" ht="12"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</row>
    <row r="94" spans="3:22" s="17" customFormat="1" ht="12"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</row>
    <row r="95" spans="3:22" s="17" customFormat="1" ht="12"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</row>
    <row r="96" spans="3:22" s="17" customFormat="1" ht="12"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</row>
    <row r="97" spans="3:22" s="17" customFormat="1" ht="12"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</row>
    <row r="98" spans="3:22" s="17" customFormat="1" ht="12"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</row>
    <row r="99" spans="3:22" s="17" customFormat="1" ht="12"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</row>
    <row r="100" spans="3:22" s="17" customFormat="1" ht="12"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</row>
    <row r="101" spans="3:22" s="17" customFormat="1" ht="12"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</row>
    <row r="102" spans="3:22" s="17" customFormat="1" ht="12"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</row>
    <row r="103" spans="3:22" s="17" customFormat="1" ht="12"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</row>
    <row r="104" spans="3:22" s="17" customFormat="1" ht="12"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</row>
    <row r="105" spans="3:22" s="17" customFormat="1" ht="12"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</row>
    <row r="106" spans="3:22" s="17" customFormat="1" ht="12"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</row>
    <row r="107" spans="3:22" s="17" customFormat="1" ht="12"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</row>
    <row r="108" spans="3:22" s="17" customFormat="1" ht="12"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</row>
    <row r="109" spans="3:22" s="17" customFormat="1" ht="12"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</row>
    <row r="110" spans="3:22" s="17" customFormat="1" ht="12"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</row>
    <row r="111" spans="3:22" s="17" customFormat="1" ht="12"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</row>
    <row r="112" spans="3:22" s="17" customFormat="1" ht="12"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</row>
    <row r="113" spans="3:22" s="17" customFormat="1" ht="12"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</row>
    <row r="114" spans="3:22" s="17" customFormat="1" ht="12"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</row>
    <row r="115" spans="3:22" s="17" customFormat="1" ht="12"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</row>
    <row r="116" spans="3:22" s="17" customFormat="1" ht="12"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</row>
    <row r="117" spans="3:22" s="17" customFormat="1" ht="12"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</row>
    <row r="118" spans="3:22" s="17" customFormat="1" ht="12"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</row>
    <row r="119" spans="3:22" s="17" customFormat="1" ht="12"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</row>
    <row r="120" spans="3:22" s="17" customFormat="1" ht="12"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</row>
    <row r="121" spans="3:22" s="17" customFormat="1" ht="12"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</row>
    <row r="122" spans="3:22" s="17" customFormat="1" ht="12"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</row>
    <row r="123" spans="3:22" s="17" customFormat="1" ht="12"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</row>
    <row r="124" spans="3:22" s="17" customFormat="1" ht="12"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</row>
    <row r="125" spans="3:22" s="17" customFormat="1" ht="12"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</row>
    <row r="126" spans="3:22" s="17" customFormat="1" ht="12"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</row>
    <row r="127" spans="3:22" s="17" customFormat="1" ht="12"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</row>
    <row r="128" spans="3:22" s="17" customFormat="1" ht="12"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</row>
    <row r="129" spans="3:22" s="17" customFormat="1" ht="12"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</row>
    <row r="130" spans="3:22" s="17" customFormat="1" ht="12"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</row>
    <row r="131" spans="3:22" s="17" customFormat="1" ht="12"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</row>
    <row r="132" spans="3:22" s="17" customFormat="1" ht="12"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</row>
    <row r="133" spans="3:22" s="17" customFormat="1" ht="12"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</row>
    <row r="134" spans="3:22" s="17" customFormat="1" ht="12"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</row>
    <row r="135" spans="3:22" s="17" customFormat="1" ht="12"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</row>
    <row r="136" spans="3:22" s="17" customFormat="1" ht="12"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</row>
    <row r="137" spans="3:22" s="17" customFormat="1" ht="12"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</row>
    <row r="138" spans="3:22" s="17" customFormat="1" ht="12"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</row>
    <row r="139" spans="3:22" s="17" customFormat="1" ht="12"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</row>
    <row r="140" spans="3:22" s="17" customFormat="1" ht="12"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</row>
    <row r="141" spans="3:22" s="17" customFormat="1" ht="12"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</row>
    <row r="142" spans="3:22" s="17" customFormat="1" ht="12"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</row>
    <row r="143" spans="3:22" s="17" customFormat="1" ht="12"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</row>
    <row r="144" spans="3:22" s="17" customFormat="1" ht="12"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</row>
    <row r="145" spans="3:22" s="17" customFormat="1" ht="12"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</row>
    <row r="146" spans="3:22" s="17" customFormat="1" ht="12"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</row>
    <row r="147" spans="3:22" s="17" customFormat="1" ht="12"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</row>
    <row r="148" spans="3:22" s="17" customFormat="1" ht="12"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</row>
    <row r="149" spans="3:22" s="17" customFormat="1" ht="12"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</row>
    <row r="150" spans="3:22" s="17" customFormat="1" ht="12"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</row>
    <row r="151" spans="3:22" s="17" customFormat="1" ht="12"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</row>
    <row r="152" spans="3:22" s="17" customFormat="1" ht="12"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</row>
    <row r="153" spans="3:22" s="17" customFormat="1" ht="12"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</row>
    <row r="154" spans="3:22" s="17" customFormat="1" ht="12"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</row>
    <row r="155" spans="3:22" s="17" customFormat="1" ht="12"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</row>
    <row r="156" spans="3:22" s="17" customFormat="1" ht="12"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</row>
    <row r="157" spans="3:22" s="17" customFormat="1" ht="12"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</row>
    <row r="158" spans="3:22" s="17" customFormat="1" ht="12"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</row>
    <row r="159" spans="3:22" s="17" customFormat="1" ht="12"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</row>
    <row r="160" spans="3:22" s="17" customFormat="1" ht="12"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</row>
    <row r="161" spans="3:22" s="17" customFormat="1" ht="12"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</row>
    <row r="162" spans="3:22" s="17" customFormat="1" ht="12"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</row>
    <row r="163" spans="3:22" s="17" customFormat="1" ht="12"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</row>
    <row r="164" spans="3:22" s="17" customFormat="1" ht="12"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</row>
    <row r="165" spans="3:22" s="17" customFormat="1" ht="12"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</row>
    <row r="166" spans="3:22" s="17" customFormat="1" ht="12"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</row>
    <row r="167" spans="3:22" s="17" customFormat="1" ht="12"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</row>
    <row r="168" spans="3:22" s="17" customFormat="1" ht="12"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</row>
    <row r="169" spans="3:22" s="17" customFormat="1" ht="12"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</row>
    <row r="170" spans="3:22" s="17" customFormat="1" ht="12"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</row>
    <row r="171" spans="3:22" s="17" customFormat="1" ht="12"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</row>
    <row r="172" spans="3:22" s="17" customFormat="1" ht="12"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</row>
    <row r="173" spans="3:22" s="17" customFormat="1" ht="12"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</row>
    <row r="174" spans="3:22" s="17" customFormat="1" ht="12"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</row>
    <row r="175" spans="3:22" s="17" customFormat="1" ht="12"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</row>
    <row r="176" spans="3:22" s="17" customFormat="1" ht="12"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</row>
    <row r="177" spans="3:22" s="17" customFormat="1" ht="12"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</row>
    <row r="178" spans="3:22" s="17" customFormat="1" ht="12"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</row>
    <row r="179" spans="3:22" s="17" customFormat="1" ht="12"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</row>
    <row r="180" spans="3:22" s="17" customFormat="1" ht="12"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</row>
    <row r="181" spans="3:22" s="17" customFormat="1" ht="12"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</row>
    <row r="182" spans="3:22" s="17" customFormat="1" ht="12"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</row>
    <row r="183" spans="3:22" s="17" customFormat="1" ht="12"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</row>
    <row r="184" spans="3:22" s="17" customFormat="1" ht="12"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</row>
    <row r="185" spans="3:22" s="17" customFormat="1" ht="12"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</row>
    <row r="186" spans="3:22" s="17" customFormat="1" ht="12"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</row>
    <row r="187" spans="3:22" s="17" customFormat="1" ht="12"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</row>
    <row r="188" spans="3:22" s="17" customFormat="1" ht="12"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</row>
    <row r="189" spans="3:22" s="17" customFormat="1" ht="12"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</row>
    <row r="190" spans="3:22" s="17" customFormat="1" ht="12"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</row>
    <row r="191" spans="3:22" s="17" customFormat="1" ht="12"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</row>
    <row r="192" spans="3:22" s="17" customFormat="1" ht="12"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</row>
    <row r="193" spans="3:22" s="17" customFormat="1" ht="12"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</row>
    <row r="194" spans="3:22" s="17" customFormat="1" ht="12"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</row>
  </sheetData>
  <sheetProtection/>
  <autoFilter ref="A7:X7"/>
  <mergeCells count="21">
    <mergeCell ref="K4:N4"/>
    <mergeCell ref="A69:B69"/>
    <mergeCell ref="D5:E5"/>
    <mergeCell ref="F5:G5"/>
    <mergeCell ref="K5:L5"/>
    <mergeCell ref="H4:H6"/>
    <mergeCell ref="W4:X5"/>
    <mergeCell ref="Q4:T4"/>
    <mergeCell ref="S5:T5"/>
    <mergeCell ref="Q5:R5"/>
    <mergeCell ref="C4:C6"/>
    <mergeCell ref="R1:V1"/>
    <mergeCell ref="A2:X2"/>
    <mergeCell ref="H3:N3"/>
    <mergeCell ref="A4:A6"/>
    <mergeCell ref="B4:B6"/>
    <mergeCell ref="I4:J5"/>
    <mergeCell ref="U4:V5"/>
    <mergeCell ref="D4:G4"/>
    <mergeCell ref="M5:N5"/>
    <mergeCell ref="O4:P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X19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E11" sqref="E11"/>
    </sheetView>
  </sheetViews>
  <sheetFormatPr defaultColWidth="9.140625" defaultRowHeight="12.75"/>
  <cols>
    <col min="1" max="1" width="4.140625" style="1" customWidth="1"/>
    <col min="2" max="2" width="16.7109375" style="1" customWidth="1"/>
    <col min="3" max="3" width="7.57421875" style="2" customWidth="1"/>
    <col min="4" max="7" width="5.28125" style="2" customWidth="1"/>
    <col min="8" max="8" width="8.140625" style="2" customWidth="1"/>
    <col min="9" max="9" width="5.8515625" style="2" customWidth="1"/>
    <col min="10" max="10" width="5.28125" style="2" customWidth="1"/>
    <col min="11" max="11" width="4.7109375" style="2" customWidth="1"/>
    <col min="12" max="12" width="5.00390625" style="2" customWidth="1"/>
    <col min="13" max="13" width="5.7109375" style="2" customWidth="1"/>
    <col min="14" max="14" width="4.7109375" style="2" customWidth="1"/>
    <col min="15" max="16" width="5.7109375" style="2" customWidth="1"/>
    <col min="17" max="20" width="5.421875" style="2" customWidth="1"/>
    <col min="21" max="22" width="5.57421875" style="2" customWidth="1"/>
    <col min="23" max="24" width="6.140625" style="1" customWidth="1"/>
    <col min="25" max="16384" width="9.140625" style="1" customWidth="1"/>
  </cols>
  <sheetData>
    <row r="1" spans="18:22" ht="15.75">
      <c r="R1" s="233"/>
      <c r="S1" s="233"/>
      <c r="T1" s="233"/>
      <c r="U1" s="233"/>
      <c r="V1" s="233"/>
    </row>
    <row r="2" spans="1:24" ht="31.5" customHeight="1">
      <c r="A2" s="234" t="s">
        <v>381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</row>
    <row r="3" spans="3:14" ht="7.5" customHeight="1">
      <c r="C3" s="3"/>
      <c r="D3" s="3"/>
      <c r="E3" s="3"/>
      <c r="F3" s="3"/>
      <c r="G3" s="3"/>
      <c r="H3" s="235"/>
      <c r="I3" s="235"/>
      <c r="J3" s="235"/>
      <c r="K3" s="235"/>
      <c r="L3" s="235"/>
      <c r="M3" s="235"/>
      <c r="N3" s="235"/>
    </row>
    <row r="4" spans="1:24" s="7" customFormat="1" ht="36" customHeight="1">
      <c r="A4" s="243" t="s">
        <v>0</v>
      </c>
      <c r="B4" s="243" t="s">
        <v>359</v>
      </c>
      <c r="C4" s="246" t="s">
        <v>1</v>
      </c>
      <c r="D4" s="245" t="s">
        <v>2</v>
      </c>
      <c r="E4" s="245"/>
      <c r="F4" s="245"/>
      <c r="G4" s="245"/>
      <c r="H4" s="212" t="s">
        <v>3</v>
      </c>
      <c r="I4" s="212" t="s">
        <v>4</v>
      </c>
      <c r="J4" s="212"/>
      <c r="K4" s="212" t="s">
        <v>5</v>
      </c>
      <c r="L4" s="212"/>
      <c r="M4" s="212"/>
      <c r="N4" s="212"/>
      <c r="O4" s="218" t="s">
        <v>6</v>
      </c>
      <c r="P4" s="218"/>
      <c r="Q4" s="218" t="s">
        <v>7</v>
      </c>
      <c r="R4" s="218"/>
      <c r="S4" s="218"/>
      <c r="T4" s="218"/>
      <c r="U4" s="212" t="s">
        <v>8</v>
      </c>
      <c r="V4" s="212"/>
      <c r="W4" s="218" t="s">
        <v>9</v>
      </c>
      <c r="X4" s="218"/>
    </row>
    <row r="5" spans="1:24" s="7" customFormat="1" ht="19.5" customHeight="1">
      <c r="A5" s="243"/>
      <c r="B5" s="243"/>
      <c r="C5" s="247"/>
      <c r="D5" s="245" t="s">
        <v>10</v>
      </c>
      <c r="E5" s="245"/>
      <c r="F5" s="245" t="s">
        <v>11</v>
      </c>
      <c r="G5" s="245"/>
      <c r="H5" s="212"/>
      <c r="I5" s="212"/>
      <c r="J5" s="212"/>
      <c r="K5" s="212" t="s">
        <v>12</v>
      </c>
      <c r="L5" s="212"/>
      <c r="M5" s="212" t="s">
        <v>11</v>
      </c>
      <c r="N5" s="212"/>
      <c r="O5" s="218"/>
      <c r="P5" s="218"/>
      <c r="Q5" s="218" t="s">
        <v>12</v>
      </c>
      <c r="R5" s="218"/>
      <c r="S5" s="218" t="s">
        <v>11</v>
      </c>
      <c r="T5" s="218"/>
      <c r="U5" s="212"/>
      <c r="V5" s="212"/>
      <c r="W5" s="218"/>
      <c r="X5" s="218"/>
    </row>
    <row r="6" spans="1:24" s="7" customFormat="1" ht="19.5" customHeight="1">
      <c r="A6" s="243"/>
      <c r="B6" s="243"/>
      <c r="C6" s="248"/>
      <c r="D6" s="4" t="s">
        <v>13</v>
      </c>
      <c r="E6" s="4" t="s">
        <v>14</v>
      </c>
      <c r="F6" s="4" t="s">
        <v>13</v>
      </c>
      <c r="G6" s="4" t="s">
        <v>14</v>
      </c>
      <c r="H6" s="212"/>
      <c r="I6" s="4" t="s">
        <v>13</v>
      </c>
      <c r="J6" s="8" t="s">
        <v>14</v>
      </c>
      <c r="K6" s="5" t="s">
        <v>15</v>
      </c>
      <c r="L6" s="5" t="s">
        <v>14</v>
      </c>
      <c r="M6" s="5" t="s">
        <v>15</v>
      </c>
      <c r="N6" s="5" t="s">
        <v>14</v>
      </c>
      <c r="O6" s="6" t="s">
        <v>15</v>
      </c>
      <c r="P6" s="6" t="s">
        <v>14</v>
      </c>
      <c r="Q6" s="6" t="s">
        <v>15</v>
      </c>
      <c r="R6" s="6" t="s">
        <v>14</v>
      </c>
      <c r="S6" s="6" t="s">
        <v>15</v>
      </c>
      <c r="T6" s="6" t="s">
        <v>14</v>
      </c>
      <c r="U6" s="5" t="s">
        <v>15</v>
      </c>
      <c r="V6" s="5" t="s">
        <v>14</v>
      </c>
      <c r="W6" s="6" t="s">
        <v>15</v>
      </c>
      <c r="X6" s="6" t="s">
        <v>14</v>
      </c>
    </row>
    <row r="7" spans="1:24" s="7" customFormat="1" ht="11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17</v>
      </c>
      <c r="P7" s="9">
        <v>18</v>
      </c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10"/>
      <c r="X7" s="10"/>
    </row>
    <row r="8" spans="1:24" s="17" customFormat="1" ht="12">
      <c r="A8" s="11">
        <v>1</v>
      </c>
      <c r="B8" s="12" t="s">
        <v>22</v>
      </c>
      <c r="C8" s="11">
        <v>41</v>
      </c>
      <c r="D8" s="11"/>
      <c r="E8" s="13"/>
      <c r="F8" s="11">
        <v>2</v>
      </c>
      <c r="G8" s="13">
        <v>4.878048780487805</v>
      </c>
      <c r="H8" s="14">
        <v>39</v>
      </c>
      <c r="I8" s="14">
        <v>39</v>
      </c>
      <c r="J8" s="15">
        <v>100</v>
      </c>
      <c r="K8" s="11">
        <v>22</v>
      </c>
      <c r="L8" s="22">
        <v>56.41025641025641</v>
      </c>
      <c r="M8" s="14">
        <v>17</v>
      </c>
      <c r="N8" s="15">
        <v>43.58974358974359</v>
      </c>
      <c r="O8" s="11"/>
      <c r="P8" s="15"/>
      <c r="Q8" s="14"/>
      <c r="R8" s="15"/>
      <c r="S8" s="14"/>
      <c r="T8" s="15"/>
      <c r="U8" s="11">
        <v>7</v>
      </c>
      <c r="V8" s="13">
        <v>100</v>
      </c>
      <c r="W8" s="16"/>
      <c r="X8" s="16"/>
    </row>
    <row r="9" spans="1:24" s="17" customFormat="1" ht="12">
      <c r="A9" s="11">
        <v>2</v>
      </c>
      <c r="B9" s="12" t="s">
        <v>58</v>
      </c>
      <c r="C9" s="11">
        <v>75</v>
      </c>
      <c r="D9" s="11">
        <v>1</v>
      </c>
      <c r="E9" s="13">
        <v>1.3333333333333333</v>
      </c>
      <c r="F9" s="11">
        <v>2</v>
      </c>
      <c r="G9" s="13">
        <v>2.6666666666666665</v>
      </c>
      <c r="H9" s="14">
        <v>72</v>
      </c>
      <c r="I9" s="14">
        <v>70</v>
      </c>
      <c r="J9" s="15">
        <v>97.22222222222223</v>
      </c>
      <c r="K9" s="11">
        <v>36</v>
      </c>
      <c r="L9" s="22">
        <v>50</v>
      </c>
      <c r="M9" s="14">
        <v>34</v>
      </c>
      <c r="N9" s="15">
        <v>47.22222222222222</v>
      </c>
      <c r="O9" s="11">
        <v>2</v>
      </c>
      <c r="P9" s="15">
        <v>2.7777777777777777</v>
      </c>
      <c r="Q9" s="14">
        <v>2</v>
      </c>
      <c r="R9" s="15">
        <v>2.7777777777777777</v>
      </c>
      <c r="S9" s="14"/>
      <c r="T9" s="15"/>
      <c r="U9" s="11">
        <v>15</v>
      </c>
      <c r="V9" s="13">
        <v>100</v>
      </c>
      <c r="W9" s="16"/>
      <c r="X9" s="18"/>
    </row>
    <row r="10" spans="1:24" s="17" customFormat="1" ht="12">
      <c r="A10" s="11">
        <v>3</v>
      </c>
      <c r="B10" s="12" t="s">
        <v>65</v>
      </c>
      <c r="C10" s="11">
        <v>65</v>
      </c>
      <c r="D10" s="11">
        <v>2</v>
      </c>
      <c r="E10" s="13">
        <v>3.076923076923077</v>
      </c>
      <c r="F10" s="11"/>
      <c r="G10" s="13"/>
      <c r="H10" s="14">
        <v>63</v>
      </c>
      <c r="I10" s="14">
        <v>62</v>
      </c>
      <c r="J10" s="15">
        <v>98.41269841269842</v>
      </c>
      <c r="K10" s="11">
        <v>31</v>
      </c>
      <c r="L10" s="22">
        <v>49.20634920634921</v>
      </c>
      <c r="M10" s="14">
        <v>31</v>
      </c>
      <c r="N10" s="15">
        <v>49.20634920634921</v>
      </c>
      <c r="O10" s="11">
        <v>1</v>
      </c>
      <c r="P10" s="15">
        <v>1.5873015873015872</v>
      </c>
      <c r="Q10" s="14">
        <v>1</v>
      </c>
      <c r="R10" s="15">
        <v>1.5873015873015872</v>
      </c>
      <c r="S10" s="14"/>
      <c r="T10" s="15"/>
      <c r="U10" s="11">
        <v>15</v>
      </c>
      <c r="V10" s="13">
        <v>100</v>
      </c>
      <c r="W10" s="16"/>
      <c r="X10" s="16"/>
    </row>
    <row r="11" spans="1:24" s="17" customFormat="1" ht="12">
      <c r="A11" s="11">
        <v>4</v>
      </c>
      <c r="B11" s="12" t="s">
        <v>57</v>
      </c>
      <c r="C11" s="11">
        <v>122</v>
      </c>
      <c r="D11" s="11">
        <v>1</v>
      </c>
      <c r="E11" s="13">
        <v>0.819672131147541</v>
      </c>
      <c r="F11" s="11">
        <v>2</v>
      </c>
      <c r="G11" s="13">
        <v>1.639344262295082</v>
      </c>
      <c r="H11" s="14">
        <v>119</v>
      </c>
      <c r="I11" s="14">
        <v>118</v>
      </c>
      <c r="J11" s="15">
        <v>99.15966386554622</v>
      </c>
      <c r="K11" s="11">
        <v>57</v>
      </c>
      <c r="L11" s="22">
        <v>47.89915966386555</v>
      </c>
      <c r="M11" s="14">
        <v>61</v>
      </c>
      <c r="N11" s="15">
        <v>51.260504201680675</v>
      </c>
      <c r="O11" s="11">
        <v>1</v>
      </c>
      <c r="P11" s="15">
        <v>0.8403361344537815</v>
      </c>
      <c r="Q11" s="14">
        <v>1</v>
      </c>
      <c r="R11" s="15">
        <v>0.8403361344537815</v>
      </c>
      <c r="S11" s="14"/>
      <c r="T11" s="15"/>
      <c r="U11" s="11">
        <v>46</v>
      </c>
      <c r="V11" s="13">
        <v>100</v>
      </c>
      <c r="W11" s="18"/>
      <c r="X11" s="18"/>
    </row>
    <row r="12" spans="1:24" s="17" customFormat="1" ht="12">
      <c r="A12" s="11">
        <v>5</v>
      </c>
      <c r="B12" s="12" t="s">
        <v>55</v>
      </c>
      <c r="C12" s="11">
        <v>189</v>
      </c>
      <c r="D12" s="11">
        <v>3</v>
      </c>
      <c r="E12" s="13">
        <v>1.5873015873015872</v>
      </c>
      <c r="F12" s="11"/>
      <c r="G12" s="13"/>
      <c r="H12" s="14">
        <v>186</v>
      </c>
      <c r="I12" s="14">
        <v>179</v>
      </c>
      <c r="J12" s="15">
        <v>96.23655913978494</v>
      </c>
      <c r="K12" s="11">
        <v>87</v>
      </c>
      <c r="L12" s="22">
        <v>46.774193548387096</v>
      </c>
      <c r="M12" s="14">
        <v>92</v>
      </c>
      <c r="N12" s="15">
        <v>49.46236559139785</v>
      </c>
      <c r="O12" s="11">
        <v>7</v>
      </c>
      <c r="P12" s="15">
        <v>3.763440860215054</v>
      </c>
      <c r="Q12" s="14">
        <v>7</v>
      </c>
      <c r="R12" s="15">
        <v>3.763440860215054</v>
      </c>
      <c r="S12" s="14"/>
      <c r="T12" s="15"/>
      <c r="U12" s="11">
        <v>57</v>
      </c>
      <c r="V12" s="13">
        <v>100</v>
      </c>
      <c r="W12" s="16"/>
      <c r="X12" s="16"/>
    </row>
    <row r="13" spans="1:24" s="17" customFormat="1" ht="12">
      <c r="A13" s="11">
        <v>6</v>
      </c>
      <c r="B13" s="12" t="s">
        <v>62</v>
      </c>
      <c r="C13" s="11">
        <v>87</v>
      </c>
      <c r="D13" s="11"/>
      <c r="E13" s="13"/>
      <c r="F13" s="11">
        <v>5</v>
      </c>
      <c r="G13" s="13">
        <v>5.747126436781609</v>
      </c>
      <c r="H13" s="14">
        <v>82</v>
      </c>
      <c r="I13" s="14">
        <v>82</v>
      </c>
      <c r="J13" s="15">
        <v>100</v>
      </c>
      <c r="K13" s="56">
        <v>36</v>
      </c>
      <c r="L13" s="22">
        <v>43.90243902439025</v>
      </c>
      <c r="M13" s="19">
        <v>46</v>
      </c>
      <c r="N13" s="15">
        <v>56.09756097560975</v>
      </c>
      <c r="O13" s="11"/>
      <c r="P13" s="15"/>
      <c r="Q13" s="19"/>
      <c r="R13" s="15"/>
      <c r="S13" s="19"/>
      <c r="T13" s="15"/>
      <c r="U13" s="11">
        <v>19</v>
      </c>
      <c r="V13" s="13">
        <v>100</v>
      </c>
      <c r="W13" s="16"/>
      <c r="X13" s="16"/>
    </row>
    <row r="14" spans="1:24" s="17" customFormat="1" ht="12">
      <c r="A14" s="11">
        <v>7</v>
      </c>
      <c r="B14" s="12" t="s">
        <v>49</v>
      </c>
      <c r="C14" s="11">
        <v>38</v>
      </c>
      <c r="D14" s="11"/>
      <c r="E14" s="13"/>
      <c r="F14" s="11">
        <v>1</v>
      </c>
      <c r="G14" s="13">
        <v>2.6315789473684212</v>
      </c>
      <c r="H14" s="14">
        <v>37</v>
      </c>
      <c r="I14" s="14">
        <v>36</v>
      </c>
      <c r="J14" s="15">
        <v>97.29729729729729</v>
      </c>
      <c r="K14" s="11">
        <v>16</v>
      </c>
      <c r="L14" s="22">
        <v>43.24324324324324</v>
      </c>
      <c r="M14" s="14">
        <v>20</v>
      </c>
      <c r="N14" s="15">
        <v>54.054054054054056</v>
      </c>
      <c r="O14" s="11">
        <v>1</v>
      </c>
      <c r="P14" s="15">
        <v>2.7027027027027026</v>
      </c>
      <c r="Q14" s="14">
        <v>1</v>
      </c>
      <c r="R14" s="15">
        <v>2.7027027027027026</v>
      </c>
      <c r="S14" s="14"/>
      <c r="T14" s="15"/>
      <c r="U14" s="11">
        <v>11</v>
      </c>
      <c r="V14" s="13">
        <v>100</v>
      </c>
      <c r="W14" s="16"/>
      <c r="X14" s="16"/>
    </row>
    <row r="15" spans="1:24" s="17" customFormat="1" ht="12">
      <c r="A15" s="11">
        <v>8</v>
      </c>
      <c r="B15" s="12" t="s">
        <v>32</v>
      </c>
      <c r="C15" s="11">
        <v>53</v>
      </c>
      <c r="D15" s="11"/>
      <c r="E15" s="13"/>
      <c r="F15" s="11">
        <v>2</v>
      </c>
      <c r="G15" s="13">
        <v>3.7735849056603774</v>
      </c>
      <c r="H15" s="14">
        <v>51</v>
      </c>
      <c r="I15" s="14">
        <v>47</v>
      </c>
      <c r="J15" s="15">
        <v>92.15686274509804</v>
      </c>
      <c r="K15" s="11">
        <v>22</v>
      </c>
      <c r="L15" s="22">
        <v>43.13725490196079</v>
      </c>
      <c r="M15" s="14">
        <v>25</v>
      </c>
      <c r="N15" s="15">
        <v>49.01960784313726</v>
      </c>
      <c r="O15" s="11">
        <v>4</v>
      </c>
      <c r="P15" s="15">
        <v>7.8431372549019605</v>
      </c>
      <c r="Q15" s="14">
        <v>3</v>
      </c>
      <c r="R15" s="15">
        <v>5.882352941176471</v>
      </c>
      <c r="S15" s="11">
        <v>1</v>
      </c>
      <c r="T15" s="15">
        <v>1.9607843137254901</v>
      </c>
      <c r="U15" s="11">
        <v>17</v>
      </c>
      <c r="V15" s="13">
        <v>100</v>
      </c>
      <c r="W15" s="16"/>
      <c r="X15" s="16"/>
    </row>
    <row r="16" spans="1:24" s="17" customFormat="1" ht="12">
      <c r="A16" s="11">
        <v>9</v>
      </c>
      <c r="B16" s="12" t="s">
        <v>16</v>
      </c>
      <c r="C16" s="11">
        <v>60</v>
      </c>
      <c r="D16" s="11"/>
      <c r="E16" s="13"/>
      <c r="F16" s="11">
        <v>2</v>
      </c>
      <c r="G16" s="13">
        <v>3.3333333333333335</v>
      </c>
      <c r="H16" s="14">
        <v>58</v>
      </c>
      <c r="I16" s="14">
        <v>58</v>
      </c>
      <c r="J16" s="15">
        <v>100</v>
      </c>
      <c r="K16" s="11">
        <v>25</v>
      </c>
      <c r="L16" s="22">
        <v>43.10344827586207</v>
      </c>
      <c r="M16" s="14">
        <v>33</v>
      </c>
      <c r="N16" s="15">
        <v>56.89655172413793</v>
      </c>
      <c r="O16" s="11"/>
      <c r="P16" s="15"/>
      <c r="Q16" s="14"/>
      <c r="R16" s="15"/>
      <c r="S16" s="14"/>
      <c r="T16" s="15"/>
      <c r="U16" s="11">
        <v>10</v>
      </c>
      <c r="V16" s="13">
        <v>100</v>
      </c>
      <c r="W16" s="16"/>
      <c r="X16" s="16"/>
    </row>
    <row r="17" spans="1:24" s="17" customFormat="1" ht="12">
      <c r="A17" s="11">
        <v>10</v>
      </c>
      <c r="B17" s="12" t="s">
        <v>44</v>
      </c>
      <c r="C17" s="11">
        <v>75</v>
      </c>
      <c r="D17" s="11"/>
      <c r="E17" s="13"/>
      <c r="F17" s="11">
        <v>3</v>
      </c>
      <c r="G17" s="13">
        <v>4</v>
      </c>
      <c r="H17" s="14">
        <v>72</v>
      </c>
      <c r="I17" s="14">
        <v>70</v>
      </c>
      <c r="J17" s="15">
        <v>97.22222222222223</v>
      </c>
      <c r="K17" s="11">
        <v>31</v>
      </c>
      <c r="L17" s="22">
        <v>43.05555555555556</v>
      </c>
      <c r="M17" s="14">
        <v>39</v>
      </c>
      <c r="N17" s="15">
        <v>54.166666666666664</v>
      </c>
      <c r="O17" s="11">
        <v>2</v>
      </c>
      <c r="P17" s="15">
        <v>2.7777777777777777</v>
      </c>
      <c r="Q17" s="14">
        <v>2</v>
      </c>
      <c r="R17" s="15">
        <v>2.7777777777777777</v>
      </c>
      <c r="S17" s="14"/>
      <c r="T17" s="15"/>
      <c r="U17" s="11">
        <v>15</v>
      </c>
      <c r="V17" s="13">
        <v>100</v>
      </c>
      <c r="W17" s="16"/>
      <c r="X17" s="16"/>
    </row>
    <row r="18" spans="1:24" s="17" customFormat="1" ht="12">
      <c r="A18" s="11">
        <v>11</v>
      </c>
      <c r="B18" s="12" t="s">
        <v>60</v>
      </c>
      <c r="C18" s="11">
        <v>30</v>
      </c>
      <c r="D18" s="11"/>
      <c r="E18" s="13"/>
      <c r="F18" s="11">
        <v>2</v>
      </c>
      <c r="G18" s="13">
        <v>6.666666666666667</v>
      </c>
      <c r="H18" s="14">
        <v>28</v>
      </c>
      <c r="I18" s="14">
        <v>28</v>
      </c>
      <c r="J18" s="15">
        <v>100</v>
      </c>
      <c r="K18" s="11">
        <v>12</v>
      </c>
      <c r="L18" s="22">
        <v>42.857142857142854</v>
      </c>
      <c r="M18" s="14">
        <v>16</v>
      </c>
      <c r="N18" s="15">
        <v>57.142857142857146</v>
      </c>
      <c r="O18" s="11"/>
      <c r="P18" s="15"/>
      <c r="Q18" s="14"/>
      <c r="R18" s="15"/>
      <c r="S18" s="14"/>
      <c r="T18" s="15"/>
      <c r="U18" s="11">
        <v>5</v>
      </c>
      <c r="V18" s="13">
        <v>100</v>
      </c>
      <c r="W18" s="16"/>
      <c r="X18" s="16"/>
    </row>
    <row r="19" spans="1:24" s="17" customFormat="1" ht="13.5" customHeight="1">
      <c r="A19" s="11">
        <v>12</v>
      </c>
      <c r="B19" s="12" t="s">
        <v>53</v>
      </c>
      <c r="C19" s="11">
        <v>175</v>
      </c>
      <c r="D19" s="11">
        <v>1</v>
      </c>
      <c r="E19" s="13">
        <v>0.5714285714285714</v>
      </c>
      <c r="F19" s="11">
        <v>5</v>
      </c>
      <c r="G19" s="13">
        <v>2.857142857142857</v>
      </c>
      <c r="H19" s="11">
        <v>169</v>
      </c>
      <c r="I19" s="14">
        <v>168</v>
      </c>
      <c r="J19" s="13">
        <v>99.40828402366864</v>
      </c>
      <c r="K19" s="11">
        <v>72</v>
      </c>
      <c r="L19" s="22">
        <v>42.603550295857985</v>
      </c>
      <c r="M19" s="11">
        <v>96</v>
      </c>
      <c r="N19" s="15">
        <v>56.80473372781065</v>
      </c>
      <c r="O19" s="11">
        <v>1</v>
      </c>
      <c r="P19" s="15">
        <v>0.591715976331361</v>
      </c>
      <c r="Q19" s="11">
        <v>1</v>
      </c>
      <c r="R19" s="15">
        <v>0.591715976331361</v>
      </c>
      <c r="S19" s="11"/>
      <c r="T19" s="15"/>
      <c r="U19" s="11">
        <v>69</v>
      </c>
      <c r="V19" s="13">
        <v>100</v>
      </c>
      <c r="W19" s="18"/>
      <c r="X19" s="16"/>
    </row>
    <row r="20" spans="1:24" s="17" customFormat="1" ht="13.5" customHeight="1">
      <c r="A20" s="11">
        <v>13</v>
      </c>
      <c r="B20" s="12" t="s">
        <v>56</v>
      </c>
      <c r="C20" s="11">
        <v>564</v>
      </c>
      <c r="D20" s="11">
        <v>15</v>
      </c>
      <c r="E20" s="13">
        <v>2.6595744680851063</v>
      </c>
      <c r="F20" s="11">
        <v>29</v>
      </c>
      <c r="G20" s="13">
        <v>5.141843971631205</v>
      </c>
      <c r="H20" s="14">
        <v>520</v>
      </c>
      <c r="I20" s="14">
        <v>511</v>
      </c>
      <c r="J20" s="15">
        <v>98.26923076923077</v>
      </c>
      <c r="K20" s="11">
        <v>221</v>
      </c>
      <c r="L20" s="22">
        <v>42.5</v>
      </c>
      <c r="M20" s="11">
        <v>290</v>
      </c>
      <c r="N20" s="15">
        <v>55.76923076923077</v>
      </c>
      <c r="O20" s="11">
        <v>9</v>
      </c>
      <c r="P20" s="15">
        <v>1.7307692307692308</v>
      </c>
      <c r="Q20" s="14">
        <v>4</v>
      </c>
      <c r="R20" s="15">
        <v>0.7692307692307693</v>
      </c>
      <c r="S20" s="14">
        <v>5</v>
      </c>
      <c r="T20" s="15">
        <v>0.9615384615384616</v>
      </c>
      <c r="U20" s="11">
        <v>73</v>
      </c>
      <c r="V20" s="13">
        <v>100</v>
      </c>
      <c r="W20" s="16"/>
      <c r="X20" s="16"/>
    </row>
    <row r="21" spans="1:24" s="17" customFormat="1" ht="12">
      <c r="A21" s="11">
        <v>14</v>
      </c>
      <c r="B21" s="12" t="s">
        <v>26</v>
      </c>
      <c r="C21" s="11">
        <v>20</v>
      </c>
      <c r="D21" s="11"/>
      <c r="E21" s="13"/>
      <c r="F21" s="11">
        <v>1</v>
      </c>
      <c r="G21" s="13">
        <v>5</v>
      </c>
      <c r="H21" s="14">
        <v>19</v>
      </c>
      <c r="I21" s="14">
        <v>18</v>
      </c>
      <c r="J21" s="15">
        <v>94.73684210526316</v>
      </c>
      <c r="K21" s="11">
        <v>8</v>
      </c>
      <c r="L21" s="22">
        <v>42.10526315789474</v>
      </c>
      <c r="M21" s="14">
        <v>10</v>
      </c>
      <c r="N21" s="15">
        <v>52.63157894736842</v>
      </c>
      <c r="O21" s="11">
        <v>1</v>
      </c>
      <c r="P21" s="15">
        <v>5.2631578947368425</v>
      </c>
      <c r="Q21" s="14">
        <v>1</v>
      </c>
      <c r="R21" s="15">
        <v>5.2631578947368425</v>
      </c>
      <c r="S21" s="14"/>
      <c r="T21" s="15"/>
      <c r="U21" s="11">
        <v>11</v>
      </c>
      <c r="V21" s="13">
        <v>100</v>
      </c>
      <c r="W21" s="16"/>
      <c r="X21" s="16"/>
    </row>
    <row r="22" spans="1:24" s="17" customFormat="1" ht="12">
      <c r="A22" s="11">
        <v>15</v>
      </c>
      <c r="B22" s="12" t="s">
        <v>30</v>
      </c>
      <c r="C22" s="11">
        <v>25</v>
      </c>
      <c r="D22" s="11"/>
      <c r="E22" s="13"/>
      <c r="F22" s="11">
        <v>1</v>
      </c>
      <c r="G22" s="13">
        <v>4</v>
      </c>
      <c r="H22" s="14">
        <v>24</v>
      </c>
      <c r="I22" s="14">
        <v>24</v>
      </c>
      <c r="J22" s="15">
        <v>100</v>
      </c>
      <c r="K22" s="11">
        <v>10</v>
      </c>
      <c r="L22" s="22">
        <v>41.666666666666664</v>
      </c>
      <c r="M22" s="14">
        <v>14</v>
      </c>
      <c r="N22" s="15">
        <v>58.333333333333336</v>
      </c>
      <c r="O22" s="11"/>
      <c r="P22" s="15"/>
      <c r="Q22" s="14"/>
      <c r="R22" s="15"/>
      <c r="S22" s="14"/>
      <c r="T22" s="15"/>
      <c r="U22" s="11">
        <v>2</v>
      </c>
      <c r="V22" s="13">
        <v>100</v>
      </c>
      <c r="W22" s="16"/>
      <c r="X22" s="16"/>
    </row>
    <row r="23" spans="1:24" s="17" customFormat="1" ht="12">
      <c r="A23" s="11">
        <v>16</v>
      </c>
      <c r="B23" s="12" t="s">
        <v>17</v>
      </c>
      <c r="C23" s="11">
        <v>93</v>
      </c>
      <c r="D23" s="11"/>
      <c r="E23" s="13"/>
      <c r="F23" s="11">
        <v>1</v>
      </c>
      <c r="G23" s="13">
        <v>1.075268817204301</v>
      </c>
      <c r="H23" s="14">
        <v>92</v>
      </c>
      <c r="I23" s="14">
        <v>90</v>
      </c>
      <c r="J23" s="15">
        <v>97.82608695652173</v>
      </c>
      <c r="K23" s="11">
        <v>38</v>
      </c>
      <c r="L23" s="22">
        <v>41.30434782608695</v>
      </c>
      <c r="M23" s="14">
        <v>52</v>
      </c>
      <c r="N23" s="15">
        <v>56.52173913043478</v>
      </c>
      <c r="O23" s="11">
        <v>2</v>
      </c>
      <c r="P23" s="15">
        <v>2.1739130434782608</v>
      </c>
      <c r="Q23" s="14">
        <v>2</v>
      </c>
      <c r="R23" s="15">
        <v>2.1739130434782608</v>
      </c>
      <c r="S23" s="14"/>
      <c r="T23" s="15"/>
      <c r="U23" s="11">
        <v>15</v>
      </c>
      <c r="V23" s="13">
        <v>100</v>
      </c>
      <c r="W23" s="16"/>
      <c r="X23" s="16"/>
    </row>
    <row r="24" spans="1:24" s="17" customFormat="1" ht="12">
      <c r="A24" s="11">
        <v>17</v>
      </c>
      <c r="B24" s="12" t="s">
        <v>35</v>
      </c>
      <c r="C24" s="11">
        <v>64</v>
      </c>
      <c r="D24" s="11">
        <v>1</v>
      </c>
      <c r="E24" s="13">
        <v>1.5625</v>
      </c>
      <c r="F24" s="11">
        <v>2</v>
      </c>
      <c r="G24" s="13">
        <v>3.125</v>
      </c>
      <c r="H24" s="14">
        <v>61</v>
      </c>
      <c r="I24" s="14">
        <v>60</v>
      </c>
      <c r="J24" s="15">
        <v>98.36065573770492</v>
      </c>
      <c r="K24" s="11">
        <v>25</v>
      </c>
      <c r="L24" s="22">
        <v>40.98360655737705</v>
      </c>
      <c r="M24" s="14">
        <v>35</v>
      </c>
      <c r="N24" s="15">
        <v>57.377049180327866</v>
      </c>
      <c r="O24" s="11">
        <v>1</v>
      </c>
      <c r="P24" s="15">
        <v>1.639344262295082</v>
      </c>
      <c r="Q24" s="14">
        <v>1</v>
      </c>
      <c r="R24" s="15">
        <v>1.639344262295082</v>
      </c>
      <c r="S24" s="14"/>
      <c r="T24" s="15"/>
      <c r="U24" s="11">
        <v>1</v>
      </c>
      <c r="V24" s="13">
        <v>100</v>
      </c>
      <c r="W24" s="16"/>
      <c r="X24" s="16"/>
    </row>
    <row r="25" spans="1:24" s="17" customFormat="1" ht="12">
      <c r="A25" s="11">
        <v>18</v>
      </c>
      <c r="B25" s="12" t="s">
        <v>61</v>
      </c>
      <c r="C25" s="11">
        <v>213</v>
      </c>
      <c r="D25" s="11">
        <v>8</v>
      </c>
      <c r="E25" s="13">
        <v>3.755868544600939</v>
      </c>
      <c r="F25" s="11">
        <v>21</v>
      </c>
      <c r="G25" s="13">
        <v>9.859154929577464</v>
      </c>
      <c r="H25" s="14">
        <v>184</v>
      </c>
      <c r="I25" s="14">
        <v>182</v>
      </c>
      <c r="J25" s="15">
        <v>98.91304347826087</v>
      </c>
      <c r="K25" s="11">
        <v>75</v>
      </c>
      <c r="L25" s="22">
        <v>40.76086956521739</v>
      </c>
      <c r="M25" s="14">
        <v>107</v>
      </c>
      <c r="N25" s="15">
        <v>58.15217391304348</v>
      </c>
      <c r="O25" s="11">
        <v>2</v>
      </c>
      <c r="P25" s="15">
        <v>1.0869565217391304</v>
      </c>
      <c r="Q25" s="14">
        <v>2</v>
      </c>
      <c r="R25" s="15">
        <v>1.0869565217391304</v>
      </c>
      <c r="S25" s="14"/>
      <c r="T25" s="15"/>
      <c r="U25" s="11">
        <v>19</v>
      </c>
      <c r="V25" s="13">
        <v>100</v>
      </c>
      <c r="W25" s="16"/>
      <c r="X25" s="16"/>
    </row>
    <row r="26" spans="1:24" s="17" customFormat="1" ht="12">
      <c r="A26" s="11">
        <v>19</v>
      </c>
      <c r="B26" s="12" t="s">
        <v>258</v>
      </c>
      <c r="C26" s="11">
        <v>25</v>
      </c>
      <c r="D26" s="11"/>
      <c r="E26" s="13"/>
      <c r="F26" s="11"/>
      <c r="G26" s="13"/>
      <c r="H26" s="14">
        <v>25</v>
      </c>
      <c r="I26" s="14">
        <v>25</v>
      </c>
      <c r="J26" s="15">
        <v>100</v>
      </c>
      <c r="K26" s="11">
        <v>10</v>
      </c>
      <c r="L26" s="22">
        <v>40</v>
      </c>
      <c r="M26" s="14">
        <v>15</v>
      </c>
      <c r="N26" s="15">
        <v>60</v>
      </c>
      <c r="O26" s="11"/>
      <c r="P26" s="15"/>
      <c r="Q26" s="14"/>
      <c r="R26" s="15"/>
      <c r="S26" s="14"/>
      <c r="T26" s="15"/>
      <c r="U26" s="11">
        <v>7</v>
      </c>
      <c r="V26" s="13">
        <v>100</v>
      </c>
      <c r="W26" s="16"/>
      <c r="X26" s="16"/>
    </row>
    <row r="27" spans="1:24" s="17" customFormat="1" ht="12">
      <c r="A27" s="11">
        <v>20</v>
      </c>
      <c r="B27" s="12" t="s">
        <v>52</v>
      </c>
      <c r="C27" s="11">
        <v>43</v>
      </c>
      <c r="D27" s="11"/>
      <c r="E27" s="13"/>
      <c r="F27" s="11">
        <v>2</v>
      </c>
      <c r="G27" s="13">
        <v>4.651162790697675</v>
      </c>
      <c r="H27" s="14">
        <v>41</v>
      </c>
      <c r="I27" s="14">
        <v>40</v>
      </c>
      <c r="J27" s="15">
        <v>97.5609756097561</v>
      </c>
      <c r="K27" s="11">
        <v>16</v>
      </c>
      <c r="L27" s="22">
        <v>39.02439024390244</v>
      </c>
      <c r="M27" s="14">
        <v>24</v>
      </c>
      <c r="N27" s="15">
        <v>58.53658536585366</v>
      </c>
      <c r="O27" s="11">
        <v>1</v>
      </c>
      <c r="P27" s="15">
        <v>2.4390243902439024</v>
      </c>
      <c r="Q27" s="14">
        <v>1</v>
      </c>
      <c r="R27" s="15">
        <v>2.4390243902439024</v>
      </c>
      <c r="S27" s="14"/>
      <c r="T27" s="15"/>
      <c r="U27" s="11">
        <v>5</v>
      </c>
      <c r="V27" s="13">
        <v>100</v>
      </c>
      <c r="W27" s="16"/>
      <c r="X27" s="16"/>
    </row>
    <row r="28" spans="1:24" s="17" customFormat="1" ht="12">
      <c r="A28" s="11">
        <v>21</v>
      </c>
      <c r="B28" s="12" t="s">
        <v>23</v>
      </c>
      <c r="C28" s="11">
        <v>40</v>
      </c>
      <c r="D28" s="11"/>
      <c r="E28" s="13"/>
      <c r="F28" s="11">
        <v>1</v>
      </c>
      <c r="G28" s="13">
        <v>2.5</v>
      </c>
      <c r="H28" s="14">
        <v>39</v>
      </c>
      <c r="I28" s="14">
        <v>37</v>
      </c>
      <c r="J28" s="15">
        <v>94.87179487179488</v>
      </c>
      <c r="K28" s="11">
        <v>15</v>
      </c>
      <c r="L28" s="22">
        <v>38.46153846153846</v>
      </c>
      <c r="M28" s="14">
        <v>22</v>
      </c>
      <c r="N28" s="15">
        <v>56.41025641025641</v>
      </c>
      <c r="O28" s="11">
        <v>2</v>
      </c>
      <c r="P28" s="15">
        <v>5.128205128205129</v>
      </c>
      <c r="Q28" s="14">
        <v>2</v>
      </c>
      <c r="R28" s="15">
        <v>5.128205128205129</v>
      </c>
      <c r="S28" s="14"/>
      <c r="T28" s="15"/>
      <c r="U28" s="11">
        <v>5</v>
      </c>
      <c r="V28" s="13">
        <v>100</v>
      </c>
      <c r="W28" s="16"/>
      <c r="X28" s="16"/>
    </row>
    <row r="29" spans="1:24" s="17" customFormat="1" ht="12">
      <c r="A29" s="11">
        <v>22</v>
      </c>
      <c r="B29" s="12" t="s">
        <v>64</v>
      </c>
      <c r="C29" s="11">
        <v>29</v>
      </c>
      <c r="D29" s="11"/>
      <c r="E29" s="13"/>
      <c r="F29" s="11">
        <v>3</v>
      </c>
      <c r="G29" s="13">
        <v>10.344827586206897</v>
      </c>
      <c r="H29" s="14">
        <v>26</v>
      </c>
      <c r="I29" s="14">
        <v>26</v>
      </c>
      <c r="J29" s="15">
        <v>100</v>
      </c>
      <c r="K29" s="11">
        <v>10</v>
      </c>
      <c r="L29" s="22">
        <v>38.46153846153846</v>
      </c>
      <c r="M29" s="14">
        <v>16</v>
      </c>
      <c r="N29" s="15">
        <v>61.53846153846154</v>
      </c>
      <c r="O29" s="11"/>
      <c r="P29" s="15"/>
      <c r="Q29" s="14"/>
      <c r="R29" s="15"/>
      <c r="S29" s="14"/>
      <c r="T29" s="15"/>
      <c r="U29" s="11">
        <v>5</v>
      </c>
      <c r="V29" s="13">
        <v>100</v>
      </c>
      <c r="W29" s="16"/>
      <c r="X29" s="16"/>
    </row>
    <row r="30" spans="1:24" s="17" customFormat="1" ht="12">
      <c r="A30" s="11">
        <v>23</v>
      </c>
      <c r="B30" s="12" t="s">
        <v>59</v>
      </c>
      <c r="C30" s="11">
        <v>39</v>
      </c>
      <c r="D30" s="11">
        <v>1</v>
      </c>
      <c r="E30" s="13">
        <v>2.5641025641025643</v>
      </c>
      <c r="F30" s="11">
        <v>1</v>
      </c>
      <c r="G30" s="13">
        <v>2.5641025641025643</v>
      </c>
      <c r="H30" s="14">
        <v>37</v>
      </c>
      <c r="I30" s="14">
        <v>37</v>
      </c>
      <c r="J30" s="15">
        <v>100</v>
      </c>
      <c r="K30" s="11">
        <v>14</v>
      </c>
      <c r="L30" s="22">
        <v>37.83783783783784</v>
      </c>
      <c r="M30" s="14">
        <v>23</v>
      </c>
      <c r="N30" s="15">
        <v>62.16216216216216</v>
      </c>
      <c r="O30" s="11"/>
      <c r="P30" s="15"/>
      <c r="Q30" s="14"/>
      <c r="R30" s="15"/>
      <c r="S30" s="14"/>
      <c r="T30" s="15"/>
      <c r="U30" s="11">
        <v>2</v>
      </c>
      <c r="V30" s="13">
        <v>100</v>
      </c>
      <c r="W30" s="16"/>
      <c r="X30" s="18"/>
    </row>
    <row r="31" spans="1:24" s="17" customFormat="1" ht="12">
      <c r="A31" s="11">
        <v>24</v>
      </c>
      <c r="B31" s="12" t="s">
        <v>41</v>
      </c>
      <c r="C31" s="11">
        <v>186</v>
      </c>
      <c r="D31" s="11">
        <v>2</v>
      </c>
      <c r="E31" s="13">
        <v>1.075268817204301</v>
      </c>
      <c r="F31" s="11">
        <v>4</v>
      </c>
      <c r="G31" s="13">
        <v>2.150537634408602</v>
      </c>
      <c r="H31" s="14">
        <v>180</v>
      </c>
      <c r="I31" s="14">
        <v>176</v>
      </c>
      <c r="J31" s="15">
        <v>97.77777777777777</v>
      </c>
      <c r="K31" s="11">
        <v>64</v>
      </c>
      <c r="L31" s="22">
        <v>35.55555555555556</v>
      </c>
      <c r="M31" s="14">
        <v>112</v>
      </c>
      <c r="N31" s="15">
        <v>62.22222222222222</v>
      </c>
      <c r="O31" s="11">
        <v>4</v>
      </c>
      <c r="P31" s="15">
        <v>2.2222222222222223</v>
      </c>
      <c r="Q31" s="14">
        <v>4</v>
      </c>
      <c r="R31" s="15">
        <v>2.2222222222222223</v>
      </c>
      <c r="S31" s="14"/>
      <c r="T31" s="15"/>
      <c r="U31" s="11">
        <v>53</v>
      </c>
      <c r="V31" s="13">
        <v>100</v>
      </c>
      <c r="W31" s="16"/>
      <c r="X31" s="16"/>
    </row>
    <row r="32" spans="1:24" s="17" customFormat="1" ht="12">
      <c r="A32" s="11">
        <v>25</v>
      </c>
      <c r="B32" s="12" t="s">
        <v>36</v>
      </c>
      <c r="C32" s="11">
        <v>66</v>
      </c>
      <c r="D32" s="11">
        <v>1</v>
      </c>
      <c r="E32" s="13">
        <v>1.5151515151515151</v>
      </c>
      <c r="F32" s="11">
        <v>3</v>
      </c>
      <c r="G32" s="13">
        <v>4.545454545454546</v>
      </c>
      <c r="H32" s="14">
        <v>62</v>
      </c>
      <c r="I32" s="14">
        <v>58</v>
      </c>
      <c r="J32" s="15">
        <v>93.54838709677419</v>
      </c>
      <c r="K32" s="11">
        <v>22</v>
      </c>
      <c r="L32" s="22">
        <v>35.483870967741936</v>
      </c>
      <c r="M32" s="14">
        <v>36</v>
      </c>
      <c r="N32" s="15">
        <v>58.064516129032256</v>
      </c>
      <c r="O32" s="11">
        <v>4</v>
      </c>
      <c r="P32" s="15">
        <v>6.451612903225806</v>
      </c>
      <c r="Q32" s="14">
        <v>4</v>
      </c>
      <c r="R32" s="15">
        <v>6.451612903225806</v>
      </c>
      <c r="S32" s="14"/>
      <c r="T32" s="15"/>
      <c r="U32" s="11">
        <v>2</v>
      </c>
      <c r="V32" s="13">
        <v>100</v>
      </c>
      <c r="W32" s="16"/>
      <c r="X32" s="16"/>
    </row>
    <row r="33" spans="1:24" s="17" customFormat="1" ht="12">
      <c r="A33" s="11">
        <v>26</v>
      </c>
      <c r="B33" s="12" t="s">
        <v>43</v>
      </c>
      <c r="C33" s="11">
        <v>61</v>
      </c>
      <c r="D33" s="11"/>
      <c r="E33" s="13"/>
      <c r="F33" s="11"/>
      <c r="G33" s="13"/>
      <c r="H33" s="14">
        <v>61</v>
      </c>
      <c r="I33" s="14">
        <v>60</v>
      </c>
      <c r="J33" s="15">
        <v>98.36065573770492</v>
      </c>
      <c r="K33" s="11">
        <v>21</v>
      </c>
      <c r="L33" s="22">
        <v>34.42622950819672</v>
      </c>
      <c r="M33" s="14">
        <v>39</v>
      </c>
      <c r="N33" s="15">
        <v>63.9344262295082</v>
      </c>
      <c r="O33" s="11">
        <v>1</v>
      </c>
      <c r="P33" s="15">
        <v>1.639344262295082</v>
      </c>
      <c r="Q33" s="14">
        <v>1</v>
      </c>
      <c r="R33" s="15">
        <v>1.639344262295082</v>
      </c>
      <c r="S33" s="14"/>
      <c r="T33" s="15"/>
      <c r="U33" s="11">
        <v>3</v>
      </c>
      <c r="V33" s="13">
        <v>100</v>
      </c>
      <c r="W33" s="16"/>
      <c r="X33" s="16"/>
    </row>
    <row r="34" spans="1:24" s="17" customFormat="1" ht="12">
      <c r="A34" s="11">
        <v>27</v>
      </c>
      <c r="B34" s="12" t="s">
        <v>45</v>
      </c>
      <c r="C34" s="11">
        <v>46</v>
      </c>
      <c r="D34" s="11"/>
      <c r="E34" s="13"/>
      <c r="F34" s="11">
        <v>2</v>
      </c>
      <c r="G34" s="13">
        <v>4.3478260869565215</v>
      </c>
      <c r="H34" s="14">
        <v>44</v>
      </c>
      <c r="I34" s="14">
        <v>43</v>
      </c>
      <c r="J34" s="15">
        <v>97.72727272727273</v>
      </c>
      <c r="K34" s="11">
        <v>15</v>
      </c>
      <c r="L34" s="22">
        <v>34.09090909090909</v>
      </c>
      <c r="M34" s="14">
        <v>28</v>
      </c>
      <c r="N34" s="15">
        <v>63.63636363636363</v>
      </c>
      <c r="O34" s="11">
        <v>1</v>
      </c>
      <c r="P34" s="15">
        <v>2.272727272727273</v>
      </c>
      <c r="Q34" s="14">
        <v>1</v>
      </c>
      <c r="R34" s="15">
        <v>2.272727272727273</v>
      </c>
      <c r="S34" s="14"/>
      <c r="T34" s="15"/>
      <c r="U34" s="11">
        <v>6</v>
      </c>
      <c r="V34" s="13">
        <v>100</v>
      </c>
      <c r="W34" s="16"/>
      <c r="X34" s="16"/>
    </row>
    <row r="35" spans="1:24" s="17" customFormat="1" ht="12">
      <c r="A35" s="11">
        <v>28</v>
      </c>
      <c r="B35" s="12" t="s">
        <v>40</v>
      </c>
      <c r="C35" s="11">
        <v>116</v>
      </c>
      <c r="D35" s="11">
        <v>1</v>
      </c>
      <c r="E35" s="13">
        <v>0.8620689655172413</v>
      </c>
      <c r="F35" s="11">
        <v>8</v>
      </c>
      <c r="G35" s="13">
        <v>6.896551724137931</v>
      </c>
      <c r="H35" s="14">
        <v>107</v>
      </c>
      <c r="I35" s="14">
        <v>101</v>
      </c>
      <c r="J35" s="15">
        <v>94.39252336448598</v>
      </c>
      <c r="K35" s="11">
        <v>36</v>
      </c>
      <c r="L35" s="22">
        <v>33.64485981308411</v>
      </c>
      <c r="M35" s="14">
        <v>65</v>
      </c>
      <c r="N35" s="15">
        <v>60.74766355140187</v>
      </c>
      <c r="O35" s="11">
        <v>6</v>
      </c>
      <c r="P35" s="15">
        <v>5.607476635514018</v>
      </c>
      <c r="Q35" s="14">
        <v>6</v>
      </c>
      <c r="R35" s="15">
        <v>5.607476635514018</v>
      </c>
      <c r="S35" s="14"/>
      <c r="T35" s="15"/>
      <c r="U35" s="11">
        <v>11</v>
      </c>
      <c r="V35" s="13">
        <v>100</v>
      </c>
      <c r="W35" s="16"/>
      <c r="X35" s="16"/>
    </row>
    <row r="36" spans="1:24" s="17" customFormat="1" ht="12">
      <c r="A36" s="11">
        <v>29</v>
      </c>
      <c r="B36" s="12" t="s">
        <v>54</v>
      </c>
      <c r="C36" s="11">
        <v>332</v>
      </c>
      <c r="D36" s="11">
        <v>7</v>
      </c>
      <c r="E36" s="13">
        <v>2.108433734939759</v>
      </c>
      <c r="F36" s="11">
        <v>11</v>
      </c>
      <c r="G36" s="13">
        <v>3.3132530120481927</v>
      </c>
      <c r="H36" s="14">
        <v>314</v>
      </c>
      <c r="I36" s="14">
        <v>304</v>
      </c>
      <c r="J36" s="15">
        <v>96.81528662420382</v>
      </c>
      <c r="K36" s="11">
        <v>105</v>
      </c>
      <c r="L36" s="22">
        <v>33.439490445859875</v>
      </c>
      <c r="M36" s="14">
        <v>199</v>
      </c>
      <c r="N36" s="15">
        <v>63.37579617834395</v>
      </c>
      <c r="O36" s="11">
        <v>10</v>
      </c>
      <c r="P36" s="15">
        <v>3.1847133757961785</v>
      </c>
      <c r="Q36" s="14">
        <v>10</v>
      </c>
      <c r="R36" s="15">
        <v>3.1847133757961785</v>
      </c>
      <c r="S36" s="14"/>
      <c r="T36" s="15"/>
      <c r="U36" s="11">
        <v>58</v>
      </c>
      <c r="V36" s="13">
        <v>100</v>
      </c>
      <c r="W36" s="16"/>
      <c r="X36" s="16"/>
    </row>
    <row r="37" spans="1:24" s="17" customFormat="1" ht="12">
      <c r="A37" s="11">
        <v>30</v>
      </c>
      <c r="B37" s="12" t="s">
        <v>47</v>
      </c>
      <c r="C37" s="11">
        <v>13</v>
      </c>
      <c r="D37" s="11"/>
      <c r="E37" s="13"/>
      <c r="F37" s="11">
        <v>1</v>
      </c>
      <c r="G37" s="13">
        <v>7.6923076923076925</v>
      </c>
      <c r="H37" s="14">
        <v>12</v>
      </c>
      <c r="I37" s="14">
        <v>12</v>
      </c>
      <c r="J37" s="15">
        <v>100</v>
      </c>
      <c r="K37" s="11">
        <v>4</v>
      </c>
      <c r="L37" s="22">
        <v>33.333333333333336</v>
      </c>
      <c r="M37" s="14">
        <v>8</v>
      </c>
      <c r="N37" s="15">
        <v>66.66666666666667</v>
      </c>
      <c r="O37" s="11"/>
      <c r="P37" s="15"/>
      <c r="Q37" s="14"/>
      <c r="R37" s="15"/>
      <c r="S37" s="14"/>
      <c r="T37" s="15"/>
      <c r="U37" s="11">
        <v>1</v>
      </c>
      <c r="V37" s="13">
        <v>100</v>
      </c>
      <c r="W37" s="16"/>
      <c r="X37" s="16"/>
    </row>
    <row r="38" spans="1:24" s="17" customFormat="1" ht="12">
      <c r="A38" s="11">
        <v>31</v>
      </c>
      <c r="B38" s="12" t="s">
        <v>66</v>
      </c>
      <c r="C38" s="11">
        <v>20</v>
      </c>
      <c r="D38" s="11"/>
      <c r="E38" s="13"/>
      <c r="F38" s="11">
        <v>2</v>
      </c>
      <c r="G38" s="13">
        <v>10</v>
      </c>
      <c r="H38" s="14">
        <v>18</v>
      </c>
      <c r="I38" s="14">
        <v>18</v>
      </c>
      <c r="J38" s="15">
        <v>100</v>
      </c>
      <c r="K38" s="11">
        <v>6</v>
      </c>
      <c r="L38" s="22">
        <v>33.333333333333336</v>
      </c>
      <c r="M38" s="14">
        <v>12</v>
      </c>
      <c r="N38" s="15">
        <v>66.66666666666667</v>
      </c>
      <c r="O38" s="11"/>
      <c r="P38" s="15"/>
      <c r="Q38" s="14"/>
      <c r="R38" s="15"/>
      <c r="S38" s="14"/>
      <c r="T38" s="15"/>
      <c r="U38" s="11">
        <v>2</v>
      </c>
      <c r="V38" s="13">
        <v>100</v>
      </c>
      <c r="W38" s="16"/>
      <c r="X38" s="16"/>
    </row>
    <row r="39" spans="1:24" s="17" customFormat="1" ht="12">
      <c r="A39" s="11">
        <v>32</v>
      </c>
      <c r="B39" s="12" t="s">
        <v>68</v>
      </c>
      <c r="C39" s="11">
        <v>217</v>
      </c>
      <c r="D39" s="11">
        <v>4</v>
      </c>
      <c r="E39" s="13">
        <v>1.8433179723502304</v>
      </c>
      <c r="F39" s="11">
        <v>18</v>
      </c>
      <c r="G39" s="13">
        <v>8.294930875576037</v>
      </c>
      <c r="H39" s="14">
        <v>195</v>
      </c>
      <c r="I39" s="14">
        <v>193</v>
      </c>
      <c r="J39" s="15">
        <v>98.97435897435898</v>
      </c>
      <c r="K39" s="11">
        <v>63</v>
      </c>
      <c r="L39" s="22">
        <v>32.30769230769231</v>
      </c>
      <c r="M39" s="14">
        <v>130</v>
      </c>
      <c r="N39" s="15">
        <v>66.66666666666667</v>
      </c>
      <c r="O39" s="11">
        <v>2</v>
      </c>
      <c r="P39" s="15">
        <v>1.0256410256410255</v>
      </c>
      <c r="Q39" s="14">
        <v>2</v>
      </c>
      <c r="R39" s="15">
        <v>1.0256410256410255</v>
      </c>
      <c r="S39" s="14"/>
      <c r="T39" s="15"/>
      <c r="U39" s="11">
        <v>113</v>
      </c>
      <c r="V39" s="13">
        <v>100</v>
      </c>
      <c r="W39" s="16"/>
      <c r="X39" s="16"/>
    </row>
    <row r="40" spans="1:24" s="17" customFormat="1" ht="12">
      <c r="A40" s="11">
        <v>33</v>
      </c>
      <c r="B40" s="12" t="s">
        <v>29</v>
      </c>
      <c r="C40" s="11">
        <v>23</v>
      </c>
      <c r="D40" s="11"/>
      <c r="E40" s="13"/>
      <c r="F40" s="11">
        <v>1</v>
      </c>
      <c r="G40" s="13">
        <v>4.3478260869565215</v>
      </c>
      <c r="H40" s="14">
        <v>22</v>
      </c>
      <c r="I40" s="14">
        <v>22</v>
      </c>
      <c r="J40" s="15">
        <v>100</v>
      </c>
      <c r="K40" s="11">
        <v>7</v>
      </c>
      <c r="L40" s="22">
        <v>31.818181818181817</v>
      </c>
      <c r="M40" s="14">
        <v>15</v>
      </c>
      <c r="N40" s="15">
        <v>68.18181818181819</v>
      </c>
      <c r="O40" s="11"/>
      <c r="P40" s="15"/>
      <c r="Q40" s="14"/>
      <c r="R40" s="15"/>
      <c r="S40" s="14"/>
      <c r="T40" s="15"/>
      <c r="U40" s="11">
        <v>14</v>
      </c>
      <c r="V40" s="13">
        <v>100</v>
      </c>
      <c r="W40" s="16"/>
      <c r="X40" s="16"/>
    </row>
    <row r="41" spans="1:24" s="17" customFormat="1" ht="12">
      <c r="A41" s="11">
        <v>34</v>
      </c>
      <c r="B41" s="12" t="s">
        <v>34</v>
      </c>
      <c r="C41" s="11">
        <v>23</v>
      </c>
      <c r="D41" s="11"/>
      <c r="E41" s="13"/>
      <c r="F41" s="11">
        <v>1</v>
      </c>
      <c r="G41" s="13">
        <v>4.3478260869565215</v>
      </c>
      <c r="H41" s="14">
        <v>22</v>
      </c>
      <c r="I41" s="14">
        <v>21</v>
      </c>
      <c r="J41" s="15">
        <v>95.45454545454545</v>
      </c>
      <c r="K41" s="11">
        <v>7</v>
      </c>
      <c r="L41" s="22">
        <v>31.818181818181817</v>
      </c>
      <c r="M41" s="14">
        <v>14</v>
      </c>
      <c r="N41" s="15">
        <v>63.63636363636363</v>
      </c>
      <c r="O41" s="11">
        <v>1</v>
      </c>
      <c r="P41" s="15">
        <v>4.545454545454546</v>
      </c>
      <c r="Q41" s="14">
        <v>1</v>
      </c>
      <c r="R41" s="15">
        <v>4.545454545454546</v>
      </c>
      <c r="S41" s="14"/>
      <c r="T41" s="15"/>
      <c r="U41" s="11">
        <v>8</v>
      </c>
      <c r="V41" s="13">
        <v>100</v>
      </c>
      <c r="W41" s="16"/>
      <c r="X41" s="16"/>
    </row>
    <row r="42" spans="1:24" s="17" customFormat="1" ht="12">
      <c r="A42" s="11">
        <v>35</v>
      </c>
      <c r="B42" s="12" t="s">
        <v>38</v>
      </c>
      <c r="C42" s="11">
        <v>284</v>
      </c>
      <c r="D42" s="11">
        <v>3</v>
      </c>
      <c r="E42" s="13">
        <v>1.056338028169014</v>
      </c>
      <c r="F42" s="11">
        <v>22</v>
      </c>
      <c r="G42" s="13">
        <v>7.746478873239437</v>
      </c>
      <c r="H42" s="14">
        <v>259</v>
      </c>
      <c r="I42" s="14">
        <v>256</v>
      </c>
      <c r="J42" s="15">
        <v>98.84169884169884</v>
      </c>
      <c r="K42" s="11">
        <v>82</v>
      </c>
      <c r="L42" s="22">
        <v>31.66023166023166</v>
      </c>
      <c r="M42" s="14">
        <v>174</v>
      </c>
      <c r="N42" s="15">
        <v>67.18146718146718</v>
      </c>
      <c r="O42" s="11">
        <v>3</v>
      </c>
      <c r="P42" s="15">
        <v>1.1583011583011582</v>
      </c>
      <c r="Q42" s="14">
        <v>3</v>
      </c>
      <c r="R42" s="15">
        <v>1.1583011583011582</v>
      </c>
      <c r="S42" s="14"/>
      <c r="T42" s="15"/>
      <c r="U42" s="11">
        <v>42</v>
      </c>
      <c r="V42" s="13">
        <v>100</v>
      </c>
      <c r="W42" s="16"/>
      <c r="X42" s="16"/>
    </row>
    <row r="43" spans="1:24" s="17" customFormat="1" ht="12">
      <c r="A43" s="11">
        <v>36</v>
      </c>
      <c r="B43" s="12" t="s">
        <v>72</v>
      </c>
      <c r="C43" s="11">
        <v>221</v>
      </c>
      <c r="D43" s="11">
        <v>3</v>
      </c>
      <c r="E43" s="13">
        <v>1.3574660633484164</v>
      </c>
      <c r="F43" s="11">
        <v>8</v>
      </c>
      <c r="G43" s="13">
        <v>3.6199095022624435</v>
      </c>
      <c r="H43" s="14">
        <v>210</v>
      </c>
      <c r="I43" s="14">
        <v>206</v>
      </c>
      <c r="J43" s="15">
        <v>98.0952380952381</v>
      </c>
      <c r="K43" s="11">
        <v>66</v>
      </c>
      <c r="L43" s="22">
        <v>31.428571428571427</v>
      </c>
      <c r="M43" s="14">
        <v>140</v>
      </c>
      <c r="N43" s="15">
        <v>66.66666666666667</v>
      </c>
      <c r="O43" s="11">
        <v>4</v>
      </c>
      <c r="P43" s="15">
        <v>1.9047619047619047</v>
      </c>
      <c r="Q43" s="14">
        <v>4</v>
      </c>
      <c r="R43" s="15">
        <v>1.9047619047619047</v>
      </c>
      <c r="S43" s="14"/>
      <c r="T43" s="15"/>
      <c r="U43" s="11">
        <v>54</v>
      </c>
      <c r="V43" s="13">
        <v>100</v>
      </c>
      <c r="W43" s="16"/>
      <c r="X43" s="16"/>
    </row>
    <row r="44" spans="1:24" s="17" customFormat="1" ht="12">
      <c r="A44" s="11">
        <v>37</v>
      </c>
      <c r="B44" s="12" t="s">
        <v>37</v>
      </c>
      <c r="C44" s="11">
        <v>34</v>
      </c>
      <c r="D44" s="11"/>
      <c r="E44" s="13"/>
      <c r="F44" s="11">
        <v>5</v>
      </c>
      <c r="G44" s="13">
        <v>14.705882352941176</v>
      </c>
      <c r="H44" s="14">
        <v>29</v>
      </c>
      <c r="I44" s="14">
        <v>27</v>
      </c>
      <c r="J44" s="15">
        <v>93.10344827586206</v>
      </c>
      <c r="K44" s="11">
        <v>9</v>
      </c>
      <c r="L44" s="22">
        <v>31.03448275862069</v>
      </c>
      <c r="M44" s="14">
        <v>18</v>
      </c>
      <c r="N44" s="15">
        <v>62.06896551724138</v>
      </c>
      <c r="O44" s="11">
        <v>2</v>
      </c>
      <c r="P44" s="15">
        <v>6.896551724137931</v>
      </c>
      <c r="Q44" s="14">
        <v>2</v>
      </c>
      <c r="R44" s="15">
        <v>6.896551724137931</v>
      </c>
      <c r="S44" s="14"/>
      <c r="T44" s="15"/>
      <c r="U44" s="11">
        <v>1</v>
      </c>
      <c r="V44" s="13">
        <v>100</v>
      </c>
      <c r="W44" s="16"/>
      <c r="X44" s="16"/>
    </row>
    <row r="45" spans="1:24" s="17" customFormat="1" ht="12">
      <c r="A45" s="11">
        <v>38</v>
      </c>
      <c r="B45" s="12" t="s">
        <v>27</v>
      </c>
      <c r="C45" s="11">
        <v>26</v>
      </c>
      <c r="D45" s="11"/>
      <c r="E45" s="13"/>
      <c r="F45" s="11"/>
      <c r="G45" s="13"/>
      <c r="H45" s="14">
        <v>26</v>
      </c>
      <c r="I45" s="14">
        <v>24</v>
      </c>
      <c r="J45" s="15">
        <v>92.3076923076923</v>
      </c>
      <c r="K45" s="11">
        <v>8</v>
      </c>
      <c r="L45" s="22">
        <v>30.76923076923077</v>
      </c>
      <c r="M45" s="14">
        <v>16</v>
      </c>
      <c r="N45" s="15">
        <v>61.53846153846154</v>
      </c>
      <c r="O45" s="11">
        <v>2</v>
      </c>
      <c r="P45" s="15">
        <v>7.6923076923076925</v>
      </c>
      <c r="Q45" s="14">
        <v>2</v>
      </c>
      <c r="R45" s="15">
        <v>7.6923076923076925</v>
      </c>
      <c r="S45" s="14"/>
      <c r="T45" s="15"/>
      <c r="U45" s="11">
        <v>1</v>
      </c>
      <c r="V45" s="13">
        <v>100</v>
      </c>
      <c r="W45" s="16"/>
      <c r="X45" s="16"/>
    </row>
    <row r="46" spans="1:24" s="17" customFormat="1" ht="12">
      <c r="A46" s="11">
        <v>39</v>
      </c>
      <c r="B46" s="12" t="s">
        <v>75</v>
      </c>
      <c r="C46" s="11">
        <v>296</v>
      </c>
      <c r="D46" s="11">
        <v>1</v>
      </c>
      <c r="E46" s="13">
        <v>0.33783783783783783</v>
      </c>
      <c r="F46" s="11">
        <v>7</v>
      </c>
      <c r="G46" s="13">
        <v>2.364864864864865</v>
      </c>
      <c r="H46" s="14">
        <v>288</v>
      </c>
      <c r="I46" s="14">
        <v>286</v>
      </c>
      <c r="J46" s="15">
        <v>99.30555555555556</v>
      </c>
      <c r="K46" s="11">
        <v>88</v>
      </c>
      <c r="L46" s="22">
        <v>30.555555555555557</v>
      </c>
      <c r="M46" s="14">
        <v>198</v>
      </c>
      <c r="N46" s="15">
        <v>68.75</v>
      </c>
      <c r="O46" s="11">
        <v>2</v>
      </c>
      <c r="P46" s="15">
        <v>0.6944444444444444</v>
      </c>
      <c r="Q46" s="14">
        <v>2</v>
      </c>
      <c r="R46" s="15">
        <v>0.6944444444444444</v>
      </c>
      <c r="S46" s="14"/>
      <c r="T46" s="15"/>
      <c r="U46" s="11">
        <v>56</v>
      </c>
      <c r="V46" s="13">
        <v>100</v>
      </c>
      <c r="W46" s="16"/>
      <c r="X46" s="16"/>
    </row>
    <row r="47" spans="1:24" s="17" customFormat="1" ht="12">
      <c r="A47" s="11">
        <v>40</v>
      </c>
      <c r="B47" s="12" t="s">
        <v>50</v>
      </c>
      <c r="C47" s="11">
        <v>60</v>
      </c>
      <c r="D47" s="11"/>
      <c r="E47" s="13"/>
      <c r="F47" s="11">
        <v>1</v>
      </c>
      <c r="G47" s="13">
        <v>1.6666666666666667</v>
      </c>
      <c r="H47" s="14">
        <v>59</v>
      </c>
      <c r="I47" s="14">
        <v>58</v>
      </c>
      <c r="J47" s="15">
        <v>98.30508474576271</v>
      </c>
      <c r="K47" s="11">
        <v>18</v>
      </c>
      <c r="L47" s="22">
        <v>30.508474576271187</v>
      </c>
      <c r="M47" s="14">
        <v>40</v>
      </c>
      <c r="N47" s="15">
        <v>67.79661016949153</v>
      </c>
      <c r="O47" s="11">
        <v>1</v>
      </c>
      <c r="P47" s="15">
        <v>1.694915254237288</v>
      </c>
      <c r="Q47" s="14">
        <v>1</v>
      </c>
      <c r="R47" s="15">
        <v>1.694915254237288</v>
      </c>
      <c r="S47" s="14"/>
      <c r="T47" s="15"/>
      <c r="U47" s="11">
        <v>16</v>
      </c>
      <c r="V47" s="13">
        <v>100</v>
      </c>
      <c r="W47" s="16"/>
      <c r="X47" s="16"/>
    </row>
    <row r="48" spans="1:24" s="17" customFormat="1" ht="12">
      <c r="A48" s="11">
        <v>41</v>
      </c>
      <c r="B48" s="12" t="s">
        <v>48</v>
      </c>
      <c r="C48" s="11">
        <v>24</v>
      </c>
      <c r="D48" s="11"/>
      <c r="E48" s="13"/>
      <c r="F48" s="11"/>
      <c r="G48" s="13">
        <v>0</v>
      </c>
      <c r="H48" s="14">
        <v>24</v>
      </c>
      <c r="I48" s="14">
        <v>23</v>
      </c>
      <c r="J48" s="15">
        <v>95.83333333333333</v>
      </c>
      <c r="K48" s="11">
        <v>7</v>
      </c>
      <c r="L48" s="22">
        <v>29.166666666666668</v>
      </c>
      <c r="M48" s="14">
        <v>16</v>
      </c>
      <c r="N48" s="15">
        <v>66.66666666666667</v>
      </c>
      <c r="O48" s="11">
        <v>1</v>
      </c>
      <c r="P48" s="15">
        <v>4.166666666666667</v>
      </c>
      <c r="Q48" s="14">
        <v>1</v>
      </c>
      <c r="R48" s="15">
        <v>4.166666666666667</v>
      </c>
      <c r="S48" s="14"/>
      <c r="T48" s="15"/>
      <c r="U48" s="11">
        <v>8</v>
      </c>
      <c r="V48" s="13">
        <v>100</v>
      </c>
      <c r="W48" s="16"/>
      <c r="X48" s="16"/>
    </row>
    <row r="49" spans="1:24" s="17" customFormat="1" ht="12">
      <c r="A49" s="11">
        <v>42</v>
      </c>
      <c r="B49" s="12" t="s">
        <v>18</v>
      </c>
      <c r="C49" s="11">
        <v>124</v>
      </c>
      <c r="D49" s="11">
        <v>2</v>
      </c>
      <c r="E49" s="13">
        <v>1.6129032258064515</v>
      </c>
      <c r="F49" s="11">
        <v>5</v>
      </c>
      <c r="G49" s="13">
        <v>4.032258064516129</v>
      </c>
      <c r="H49" s="14">
        <v>117</v>
      </c>
      <c r="I49" s="14">
        <v>114</v>
      </c>
      <c r="J49" s="15">
        <v>97.43589743589743</v>
      </c>
      <c r="K49" s="11">
        <v>34</v>
      </c>
      <c r="L49" s="22">
        <v>29.05982905982906</v>
      </c>
      <c r="M49" s="14">
        <v>80</v>
      </c>
      <c r="N49" s="15">
        <v>68.37606837606837</v>
      </c>
      <c r="O49" s="11">
        <v>3</v>
      </c>
      <c r="P49" s="15">
        <v>2.5641025641025643</v>
      </c>
      <c r="Q49" s="14">
        <v>2</v>
      </c>
      <c r="R49" s="15">
        <v>1.7094017094017093</v>
      </c>
      <c r="S49" s="14">
        <v>1</v>
      </c>
      <c r="T49" s="15">
        <v>0.8547008547008547</v>
      </c>
      <c r="U49" s="11">
        <v>39</v>
      </c>
      <c r="V49" s="13">
        <v>100</v>
      </c>
      <c r="W49" s="16"/>
      <c r="X49" s="16"/>
    </row>
    <row r="50" spans="1:24" s="20" customFormat="1" ht="12">
      <c r="A50" s="11">
        <v>43</v>
      </c>
      <c r="B50" s="12" t="s">
        <v>70</v>
      </c>
      <c r="C50" s="11">
        <v>241</v>
      </c>
      <c r="D50" s="11">
        <v>3</v>
      </c>
      <c r="E50" s="13">
        <v>1.2448132780082988</v>
      </c>
      <c r="F50" s="11">
        <v>10</v>
      </c>
      <c r="G50" s="13">
        <v>4.149377593360996</v>
      </c>
      <c r="H50" s="14">
        <v>228</v>
      </c>
      <c r="I50" s="14">
        <v>227</v>
      </c>
      <c r="J50" s="15">
        <v>99.56140350877193</v>
      </c>
      <c r="K50" s="11">
        <v>64</v>
      </c>
      <c r="L50" s="22">
        <v>28.07017543859649</v>
      </c>
      <c r="M50" s="14">
        <v>163</v>
      </c>
      <c r="N50" s="15">
        <v>71.49122807017544</v>
      </c>
      <c r="O50" s="11">
        <v>1</v>
      </c>
      <c r="P50" s="15">
        <v>0.43859649122807015</v>
      </c>
      <c r="Q50" s="14">
        <v>1</v>
      </c>
      <c r="R50" s="15">
        <v>0.43859649122807015</v>
      </c>
      <c r="S50" s="14"/>
      <c r="T50" s="15"/>
      <c r="U50" s="11">
        <v>76</v>
      </c>
      <c r="V50" s="13">
        <v>100</v>
      </c>
      <c r="W50" s="16"/>
      <c r="X50" s="16"/>
    </row>
    <row r="51" spans="1:24" s="20" customFormat="1" ht="12">
      <c r="A51" s="11">
        <v>44</v>
      </c>
      <c r="B51" s="12" t="s">
        <v>69</v>
      </c>
      <c r="C51" s="11">
        <v>216</v>
      </c>
      <c r="D51" s="11">
        <v>2</v>
      </c>
      <c r="E51" s="13">
        <v>0.9259259259259259</v>
      </c>
      <c r="F51" s="11">
        <v>13</v>
      </c>
      <c r="G51" s="13">
        <v>6.018518518518518</v>
      </c>
      <c r="H51" s="14">
        <v>201</v>
      </c>
      <c r="I51" s="14">
        <v>199</v>
      </c>
      <c r="J51" s="15">
        <v>99.0049751243781</v>
      </c>
      <c r="K51" s="11">
        <v>54</v>
      </c>
      <c r="L51" s="22">
        <v>26.865671641791046</v>
      </c>
      <c r="M51" s="14">
        <v>145</v>
      </c>
      <c r="N51" s="15">
        <v>72.13930348258707</v>
      </c>
      <c r="O51" s="11">
        <v>2</v>
      </c>
      <c r="P51" s="15">
        <v>0.9950248756218906</v>
      </c>
      <c r="Q51" s="14">
        <v>2</v>
      </c>
      <c r="R51" s="15">
        <v>0.9950248756218906</v>
      </c>
      <c r="S51" s="14"/>
      <c r="T51" s="15"/>
      <c r="U51" s="11">
        <v>64</v>
      </c>
      <c r="V51" s="13">
        <v>100</v>
      </c>
      <c r="W51" s="16"/>
      <c r="X51" s="16"/>
    </row>
    <row r="52" spans="1:24" s="20" customFormat="1" ht="12">
      <c r="A52" s="11">
        <v>45</v>
      </c>
      <c r="B52" s="12" t="s">
        <v>67</v>
      </c>
      <c r="C52" s="11">
        <v>227</v>
      </c>
      <c r="D52" s="11">
        <v>3</v>
      </c>
      <c r="E52" s="13">
        <v>1.3215859030837005</v>
      </c>
      <c r="F52" s="11">
        <v>9</v>
      </c>
      <c r="G52" s="13">
        <v>3.9647577092511015</v>
      </c>
      <c r="H52" s="14">
        <v>215</v>
      </c>
      <c r="I52" s="14">
        <v>214</v>
      </c>
      <c r="J52" s="15">
        <v>99.53488372093024</v>
      </c>
      <c r="K52" s="11">
        <v>54</v>
      </c>
      <c r="L52" s="22">
        <v>25.11627906976744</v>
      </c>
      <c r="M52" s="14">
        <v>160</v>
      </c>
      <c r="N52" s="15">
        <v>74.4186046511628</v>
      </c>
      <c r="O52" s="11">
        <v>1</v>
      </c>
      <c r="P52" s="15">
        <v>0.46511627906976744</v>
      </c>
      <c r="Q52" s="14">
        <v>1</v>
      </c>
      <c r="R52" s="15">
        <v>0.46511627906976744</v>
      </c>
      <c r="S52" s="14"/>
      <c r="T52" s="15"/>
      <c r="U52" s="11">
        <v>43</v>
      </c>
      <c r="V52" s="13">
        <v>100</v>
      </c>
      <c r="W52" s="18"/>
      <c r="X52" s="16"/>
    </row>
    <row r="53" spans="1:24" s="17" customFormat="1" ht="12">
      <c r="A53" s="11">
        <v>46</v>
      </c>
      <c r="B53" s="12" t="s">
        <v>39</v>
      </c>
      <c r="C53" s="11">
        <v>39</v>
      </c>
      <c r="D53" s="11"/>
      <c r="E53" s="13"/>
      <c r="F53" s="11"/>
      <c r="G53" s="13"/>
      <c r="H53" s="14">
        <v>39</v>
      </c>
      <c r="I53" s="14">
        <v>38</v>
      </c>
      <c r="J53" s="15">
        <v>97.43589743589743</v>
      </c>
      <c r="K53" s="11">
        <v>9</v>
      </c>
      <c r="L53" s="22">
        <v>23.076923076923077</v>
      </c>
      <c r="M53" s="14">
        <v>29</v>
      </c>
      <c r="N53" s="15">
        <v>74.35897435897436</v>
      </c>
      <c r="O53" s="11">
        <v>1</v>
      </c>
      <c r="P53" s="15">
        <v>2.5641025641025643</v>
      </c>
      <c r="Q53" s="14">
        <v>1</v>
      </c>
      <c r="R53" s="15">
        <v>2.5641025641025643</v>
      </c>
      <c r="S53" s="14"/>
      <c r="T53" s="15"/>
      <c r="U53" s="11">
        <v>17</v>
      </c>
      <c r="V53" s="13">
        <v>100</v>
      </c>
      <c r="W53" s="16"/>
      <c r="X53" s="16"/>
    </row>
    <row r="54" spans="1:24" s="17" customFormat="1" ht="12">
      <c r="A54" s="11">
        <v>47</v>
      </c>
      <c r="B54" s="12" t="s">
        <v>33</v>
      </c>
      <c r="C54" s="11">
        <v>32</v>
      </c>
      <c r="D54" s="11"/>
      <c r="E54" s="13"/>
      <c r="F54" s="11">
        <v>5</v>
      </c>
      <c r="G54" s="13">
        <v>15.625</v>
      </c>
      <c r="H54" s="14">
        <v>27</v>
      </c>
      <c r="I54" s="14">
        <v>27</v>
      </c>
      <c r="J54" s="15">
        <v>100</v>
      </c>
      <c r="K54" s="11">
        <v>6</v>
      </c>
      <c r="L54" s="22">
        <v>22.22222222222222</v>
      </c>
      <c r="M54" s="11">
        <v>21</v>
      </c>
      <c r="N54" s="15">
        <v>77.77777777777777</v>
      </c>
      <c r="O54" s="11"/>
      <c r="P54" s="15"/>
      <c r="Q54" s="14"/>
      <c r="R54" s="15"/>
      <c r="S54" s="14"/>
      <c r="T54" s="15"/>
      <c r="U54" s="11">
        <v>13</v>
      </c>
      <c r="V54" s="13">
        <v>100</v>
      </c>
      <c r="W54" s="16"/>
      <c r="X54" s="16"/>
    </row>
    <row r="55" spans="1:24" s="17" customFormat="1" ht="12">
      <c r="A55" s="11">
        <v>48</v>
      </c>
      <c r="B55" s="12" t="s">
        <v>73</v>
      </c>
      <c r="C55" s="11">
        <v>196</v>
      </c>
      <c r="D55" s="11">
        <v>1</v>
      </c>
      <c r="E55" s="13">
        <v>0.5102040816326531</v>
      </c>
      <c r="F55" s="11">
        <v>8</v>
      </c>
      <c r="G55" s="13">
        <v>4.081632653061225</v>
      </c>
      <c r="H55" s="14">
        <v>187</v>
      </c>
      <c r="I55" s="14">
        <v>185</v>
      </c>
      <c r="J55" s="15">
        <v>98.93048128342247</v>
      </c>
      <c r="K55" s="11">
        <v>40</v>
      </c>
      <c r="L55" s="22">
        <v>21.390374331550802</v>
      </c>
      <c r="M55" s="14">
        <v>145</v>
      </c>
      <c r="N55" s="15">
        <v>77.54010695187166</v>
      </c>
      <c r="O55" s="11">
        <v>2</v>
      </c>
      <c r="P55" s="15">
        <v>1.0695187165775402</v>
      </c>
      <c r="Q55" s="14">
        <v>2</v>
      </c>
      <c r="R55" s="15">
        <v>1.0695187165775402</v>
      </c>
      <c r="S55" s="14"/>
      <c r="T55" s="15"/>
      <c r="U55" s="11">
        <v>34</v>
      </c>
      <c r="V55" s="13">
        <v>100</v>
      </c>
      <c r="W55" s="16"/>
      <c r="X55" s="16"/>
    </row>
    <row r="56" spans="1:24" s="17" customFormat="1" ht="12">
      <c r="A56" s="11">
        <v>49</v>
      </c>
      <c r="B56" s="12" t="s">
        <v>31</v>
      </c>
      <c r="C56" s="11">
        <v>111</v>
      </c>
      <c r="D56" s="11"/>
      <c r="E56" s="13"/>
      <c r="F56" s="11">
        <v>3</v>
      </c>
      <c r="G56" s="13">
        <v>2.7027027027027026</v>
      </c>
      <c r="H56" s="14">
        <v>108</v>
      </c>
      <c r="I56" s="14">
        <v>107</v>
      </c>
      <c r="J56" s="15">
        <v>99.07407407407408</v>
      </c>
      <c r="K56" s="11">
        <v>23</v>
      </c>
      <c r="L56" s="22">
        <v>21.296296296296298</v>
      </c>
      <c r="M56" s="11">
        <v>84</v>
      </c>
      <c r="N56" s="15">
        <v>77.77777777777777</v>
      </c>
      <c r="O56" s="11">
        <v>1</v>
      </c>
      <c r="P56" s="15">
        <v>0.9259259259259259</v>
      </c>
      <c r="Q56" s="11">
        <v>1</v>
      </c>
      <c r="R56" s="15">
        <v>0.9259259259259259</v>
      </c>
      <c r="S56" s="11"/>
      <c r="T56" s="15"/>
      <c r="U56" s="11">
        <v>18</v>
      </c>
      <c r="V56" s="13">
        <v>100</v>
      </c>
      <c r="W56" s="18"/>
      <c r="X56" s="16"/>
    </row>
    <row r="57" spans="1:24" s="17" customFormat="1" ht="12">
      <c r="A57" s="11">
        <v>50</v>
      </c>
      <c r="B57" s="12" t="s">
        <v>71</v>
      </c>
      <c r="C57" s="11">
        <v>278</v>
      </c>
      <c r="D57" s="11">
        <v>3</v>
      </c>
      <c r="E57" s="13">
        <v>1.079136690647482</v>
      </c>
      <c r="F57" s="11">
        <v>11</v>
      </c>
      <c r="G57" s="13">
        <v>3.9568345323741005</v>
      </c>
      <c r="H57" s="14">
        <v>264</v>
      </c>
      <c r="I57" s="14">
        <v>261</v>
      </c>
      <c r="J57" s="15">
        <v>98.86363636363636</v>
      </c>
      <c r="K57" s="11">
        <v>56</v>
      </c>
      <c r="L57" s="22">
        <v>21.21212121212121</v>
      </c>
      <c r="M57" s="14">
        <v>205</v>
      </c>
      <c r="N57" s="15">
        <v>77.65151515151516</v>
      </c>
      <c r="O57" s="11">
        <v>3</v>
      </c>
      <c r="P57" s="15">
        <v>1.1363636363636365</v>
      </c>
      <c r="Q57" s="14">
        <v>3</v>
      </c>
      <c r="R57" s="15">
        <v>1.1363636363636365</v>
      </c>
      <c r="S57" s="14"/>
      <c r="T57" s="15"/>
      <c r="U57" s="11">
        <v>48</v>
      </c>
      <c r="V57" s="13">
        <v>100</v>
      </c>
      <c r="W57" s="16"/>
      <c r="X57" s="16"/>
    </row>
    <row r="58" spans="1:24" s="17" customFormat="1" ht="12">
      <c r="A58" s="11">
        <v>51</v>
      </c>
      <c r="B58" s="12" t="s">
        <v>51</v>
      </c>
      <c r="C58" s="11">
        <v>38</v>
      </c>
      <c r="D58" s="11">
        <v>1</v>
      </c>
      <c r="E58" s="13">
        <v>2.6315789473684212</v>
      </c>
      <c r="F58" s="11">
        <v>2</v>
      </c>
      <c r="G58" s="13">
        <v>5.2631578947368425</v>
      </c>
      <c r="H58" s="14">
        <v>35</v>
      </c>
      <c r="I58" s="14">
        <v>33</v>
      </c>
      <c r="J58" s="15">
        <v>94.28571428571429</v>
      </c>
      <c r="K58" s="11">
        <v>7</v>
      </c>
      <c r="L58" s="22">
        <v>20</v>
      </c>
      <c r="M58" s="14">
        <v>26</v>
      </c>
      <c r="N58" s="15">
        <v>74.28571428571429</v>
      </c>
      <c r="O58" s="11">
        <v>2</v>
      </c>
      <c r="P58" s="15">
        <v>5.714285714285714</v>
      </c>
      <c r="Q58" s="14">
        <v>2</v>
      </c>
      <c r="R58" s="15">
        <v>5.714285714285714</v>
      </c>
      <c r="S58" s="14"/>
      <c r="T58" s="15"/>
      <c r="U58" s="11">
        <v>2</v>
      </c>
      <c r="V58" s="13">
        <v>100</v>
      </c>
      <c r="W58" s="16"/>
      <c r="X58" s="16"/>
    </row>
    <row r="59" spans="1:24" s="17" customFormat="1" ht="12">
      <c r="A59" s="11">
        <v>52</v>
      </c>
      <c r="B59" s="12" t="s">
        <v>63</v>
      </c>
      <c r="C59" s="11">
        <v>22</v>
      </c>
      <c r="D59" s="11"/>
      <c r="E59" s="13"/>
      <c r="F59" s="11">
        <v>2</v>
      </c>
      <c r="G59" s="13">
        <v>9.090909090909092</v>
      </c>
      <c r="H59" s="14">
        <v>20</v>
      </c>
      <c r="I59" s="14">
        <v>20</v>
      </c>
      <c r="J59" s="15">
        <v>100</v>
      </c>
      <c r="K59" s="11">
        <v>4</v>
      </c>
      <c r="L59" s="22">
        <v>20</v>
      </c>
      <c r="M59" s="11">
        <v>16</v>
      </c>
      <c r="N59" s="15">
        <v>80</v>
      </c>
      <c r="O59" s="11"/>
      <c r="P59" s="15"/>
      <c r="Q59" s="11"/>
      <c r="R59" s="15"/>
      <c r="S59" s="11"/>
      <c r="T59" s="15"/>
      <c r="U59" s="11">
        <v>0</v>
      </c>
      <c r="V59" s="13">
        <v>0</v>
      </c>
      <c r="W59" s="16"/>
      <c r="X59" s="16"/>
    </row>
    <row r="60" spans="1:24" s="17" customFormat="1" ht="12">
      <c r="A60" s="11">
        <v>53</v>
      </c>
      <c r="B60" s="12" t="s">
        <v>19</v>
      </c>
      <c r="C60" s="11">
        <v>176</v>
      </c>
      <c r="D60" s="11"/>
      <c r="E60" s="13"/>
      <c r="F60" s="11">
        <v>9</v>
      </c>
      <c r="G60" s="13">
        <v>5.113636363636363</v>
      </c>
      <c r="H60" s="14">
        <v>167</v>
      </c>
      <c r="I60" s="14">
        <v>159</v>
      </c>
      <c r="J60" s="15">
        <v>95.20958083832335</v>
      </c>
      <c r="K60" s="11">
        <v>32</v>
      </c>
      <c r="L60" s="22">
        <v>19.161676646706585</v>
      </c>
      <c r="M60" s="14">
        <v>127</v>
      </c>
      <c r="N60" s="15">
        <v>76.04790419161677</v>
      </c>
      <c r="O60" s="11">
        <v>8</v>
      </c>
      <c r="P60" s="15">
        <v>4.790419161676646</v>
      </c>
      <c r="Q60" s="14">
        <v>8</v>
      </c>
      <c r="R60" s="15">
        <v>4.790419161676646</v>
      </c>
      <c r="S60" s="14"/>
      <c r="T60" s="15"/>
      <c r="U60" s="11">
        <v>22</v>
      </c>
      <c r="V60" s="13">
        <v>100</v>
      </c>
      <c r="W60" s="16"/>
      <c r="X60" s="16"/>
    </row>
    <row r="61" spans="1:24" s="17" customFormat="1" ht="12">
      <c r="A61" s="11">
        <v>54</v>
      </c>
      <c r="B61" s="12" t="s">
        <v>28</v>
      </c>
      <c r="C61" s="11">
        <v>88</v>
      </c>
      <c r="D61" s="11">
        <v>2</v>
      </c>
      <c r="E61" s="13">
        <v>2.272727272727273</v>
      </c>
      <c r="F61" s="11">
        <v>6</v>
      </c>
      <c r="G61" s="13">
        <v>6.818181818181818</v>
      </c>
      <c r="H61" s="14">
        <v>80</v>
      </c>
      <c r="I61" s="14">
        <v>77</v>
      </c>
      <c r="J61" s="15">
        <v>96.25</v>
      </c>
      <c r="K61" s="11">
        <v>13</v>
      </c>
      <c r="L61" s="22">
        <v>16.25</v>
      </c>
      <c r="M61" s="11">
        <v>64</v>
      </c>
      <c r="N61" s="15">
        <v>80</v>
      </c>
      <c r="O61" s="11">
        <v>3</v>
      </c>
      <c r="P61" s="15">
        <v>3.75</v>
      </c>
      <c r="Q61" s="11">
        <v>3</v>
      </c>
      <c r="R61" s="15">
        <v>3.75</v>
      </c>
      <c r="S61" s="11"/>
      <c r="T61" s="15"/>
      <c r="U61" s="11">
        <v>14</v>
      </c>
      <c r="V61" s="13">
        <v>100</v>
      </c>
      <c r="W61" s="18"/>
      <c r="X61" s="16"/>
    </row>
    <row r="62" spans="1:24" s="17" customFormat="1" ht="12">
      <c r="A62" s="11">
        <v>55</v>
      </c>
      <c r="B62" s="12" t="s">
        <v>74</v>
      </c>
      <c r="C62" s="11">
        <v>224</v>
      </c>
      <c r="D62" s="11">
        <v>1</v>
      </c>
      <c r="E62" s="13">
        <v>0.44642857142857145</v>
      </c>
      <c r="F62" s="11">
        <v>25</v>
      </c>
      <c r="G62" s="13">
        <v>11.160714285714286</v>
      </c>
      <c r="H62" s="14">
        <v>198</v>
      </c>
      <c r="I62" s="14">
        <v>192</v>
      </c>
      <c r="J62" s="15">
        <v>96.96969696969697</v>
      </c>
      <c r="K62" s="11">
        <v>32</v>
      </c>
      <c r="L62" s="22">
        <v>16.161616161616163</v>
      </c>
      <c r="M62" s="14">
        <v>160</v>
      </c>
      <c r="N62" s="15">
        <v>80.8080808080808</v>
      </c>
      <c r="O62" s="11">
        <v>6</v>
      </c>
      <c r="P62" s="15">
        <v>3.0303030303030303</v>
      </c>
      <c r="Q62" s="14">
        <v>6</v>
      </c>
      <c r="R62" s="15">
        <v>3.0303030303030303</v>
      </c>
      <c r="S62" s="14"/>
      <c r="T62" s="15"/>
      <c r="U62" s="11">
        <v>32</v>
      </c>
      <c r="V62" s="13">
        <v>100</v>
      </c>
      <c r="W62" s="16"/>
      <c r="X62" s="16"/>
    </row>
    <row r="63" spans="1:24" s="17" customFormat="1" ht="12">
      <c r="A63" s="11">
        <v>56</v>
      </c>
      <c r="B63" s="12" t="s">
        <v>25</v>
      </c>
      <c r="C63" s="11">
        <v>20</v>
      </c>
      <c r="D63" s="11"/>
      <c r="E63" s="13"/>
      <c r="F63" s="11"/>
      <c r="G63" s="13"/>
      <c r="H63" s="14">
        <v>20</v>
      </c>
      <c r="I63" s="14">
        <v>20</v>
      </c>
      <c r="J63" s="15">
        <v>100</v>
      </c>
      <c r="K63" s="11">
        <v>3</v>
      </c>
      <c r="L63" s="22">
        <v>15</v>
      </c>
      <c r="M63" s="14">
        <v>17</v>
      </c>
      <c r="N63" s="15">
        <v>85</v>
      </c>
      <c r="O63" s="11"/>
      <c r="P63" s="15"/>
      <c r="Q63" s="14"/>
      <c r="R63" s="15"/>
      <c r="S63" s="14"/>
      <c r="T63" s="15"/>
      <c r="U63" s="11">
        <v>5</v>
      </c>
      <c r="V63" s="13">
        <v>100</v>
      </c>
      <c r="W63" s="16"/>
      <c r="X63" s="16"/>
    </row>
    <row r="64" spans="1:24" s="17" customFormat="1" ht="12">
      <c r="A64" s="11">
        <v>57</v>
      </c>
      <c r="B64" s="12" t="s">
        <v>46</v>
      </c>
      <c r="C64" s="11">
        <v>36</v>
      </c>
      <c r="D64" s="11"/>
      <c r="E64" s="13"/>
      <c r="F64" s="11">
        <v>1</v>
      </c>
      <c r="G64" s="13">
        <v>2.7777777777777777</v>
      </c>
      <c r="H64" s="14">
        <v>35</v>
      </c>
      <c r="I64" s="14">
        <v>35</v>
      </c>
      <c r="J64" s="15">
        <v>100</v>
      </c>
      <c r="K64" s="11">
        <v>5</v>
      </c>
      <c r="L64" s="22">
        <v>14.285714285714286</v>
      </c>
      <c r="M64" s="14">
        <v>30</v>
      </c>
      <c r="N64" s="15">
        <v>85.71428571428571</v>
      </c>
      <c r="O64" s="11"/>
      <c r="P64" s="15"/>
      <c r="Q64" s="14"/>
      <c r="R64" s="15"/>
      <c r="S64" s="14"/>
      <c r="T64" s="15"/>
      <c r="U64" s="11">
        <v>0</v>
      </c>
      <c r="V64" s="13">
        <v>0</v>
      </c>
      <c r="W64" s="16"/>
      <c r="X64" s="16"/>
    </row>
    <row r="65" spans="1:24" s="17" customFormat="1" ht="12">
      <c r="A65" s="11">
        <v>58</v>
      </c>
      <c r="B65" s="12" t="s">
        <v>20</v>
      </c>
      <c r="C65" s="11">
        <v>22</v>
      </c>
      <c r="D65" s="11">
        <v>1</v>
      </c>
      <c r="E65" s="13">
        <v>4.545454545454546</v>
      </c>
      <c r="F65" s="11">
        <v>1</v>
      </c>
      <c r="G65" s="13">
        <v>4.545454545454546</v>
      </c>
      <c r="H65" s="14">
        <v>20</v>
      </c>
      <c r="I65" s="14">
        <v>20</v>
      </c>
      <c r="J65" s="15">
        <v>100</v>
      </c>
      <c r="K65" s="11">
        <v>2</v>
      </c>
      <c r="L65" s="22">
        <v>10</v>
      </c>
      <c r="M65" s="14">
        <v>18</v>
      </c>
      <c r="N65" s="15">
        <v>90</v>
      </c>
      <c r="O65" s="11"/>
      <c r="P65" s="15"/>
      <c r="Q65" s="14"/>
      <c r="R65" s="15"/>
      <c r="S65" s="14"/>
      <c r="T65" s="15"/>
      <c r="U65" s="11">
        <v>7</v>
      </c>
      <c r="V65" s="13">
        <v>100</v>
      </c>
      <c r="W65" s="16"/>
      <c r="X65" s="16"/>
    </row>
    <row r="66" spans="1:24" s="17" customFormat="1" ht="12">
      <c r="A66" s="11">
        <v>59</v>
      </c>
      <c r="B66" s="12" t="s">
        <v>24</v>
      </c>
      <c r="C66" s="11">
        <v>34</v>
      </c>
      <c r="D66" s="11">
        <v>1</v>
      </c>
      <c r="E66" s="13">
        <v>2.9411764705882355</v>
      </c>
      <c r="F66" s="11">
        <v>1</v>
      </c>
      <c r="G66" s="13">
        <v>2.9411764705882355</v>
      </c>
      <c r="H66" s="14">
        <v>32</v>
      </c>
      <c r="I66" s="14">
        <v>31</v>
      </c>
      <c r="J66" s="15">
        <v>96.875</v>
      </c>
      <c r="K66" s="11">
        <v>3</v>
      </c>
      <c r="L66" s="22">
        <v>9.375</v>
      </c>
      <c r="M66" s="14">
        <v>28</v>
      </c>
      <c r="N66" s="15">
        <v>87.5</v>
      </c>
      <c r="O66" s="11">
        <v>1</v>
      </c>
      <c r="P66" s="15">
        <v>3.125</v>
      </c>
      <c r="Q66" s="14">
        <v>1</v>
      </c>
      <c r="R66" s="15">
        <v>3.125</v>
      </c>
      <c r="S66" s="14"/>
      <c r="T66" s="15"/>
      <c r="U66" s="11">
        <v>5</v>
      </c>
      <c r="V66" s="13">
        <v>100</v>
      </c>
      <c r="W66" s="16"/>
      <c r="X66" s="16"/>
    </row>
    <row r="67" spans="1:24" s="17" customFormat="1" ht="12">
      <c r="A67" s="11">
        <v>60</v>
      </c>
      <c r="B67" s="12" t="s">
        <v>42</v>
      </c>
      <c r="C67" s="11">
        <v>45</v>
      </c>
      <c r="D67" s="11">
        <v>1</v>
      </c>
      <c r="E67" s="13">
        <v>2.2222222222222223</v>
      </c>
      <c r="F67" s="11"/>
      <c r="G67" s="13"/>
      <c r="H67" s="14">
        <v>44</v>
      </c>
      <c r="I67" s="14">
        <v>43</v>
      </c>
      <c r="J67" s="15">
        <v>97.72727272727273</v>
      </c>
      <c r="K67" s="11">
        <v>4</v>
      </c>
      <c r="L67" s="22">
        <v>9.090909090909092</v>
      </c>
      <c r="M67" s="14">
        <v>39</v>
      </c>
      <c r="N67" s="15">
        <v>88.63636363636364</v>
      </c>
      <c r="O67" s="11">
        <v>1</v>
      </c>
      <c r="P67" s="15">
        <v>2.272727272727273</v>
      </c>
      <c r="Q67" s="14">
        <v>1</v>
      </c>
      <c r="R67" s="15">
        <v>2.272727272727273</v>
      </c>
      <c r="S67" s="14"/>
      <c r="T67" s="15"/>
      <c r="U67" s="11">
        <v>11</v>
      </c>
      <c r="V67" s="13">
        <v>100</v>
      </c>
      <c r="W67" s="16"/>
      <c r="X67" s="16"/>
    </row>
    <row r="68" spans="1:24" s="17" customFormat="1" ht="12">
      <c r="A68" s="11">
        <v>61</v>
      </c>
      <c r="B68" s="12" t="s">
        <v>21</v>
      </c>
      <c r="C68" s="11">
        <v>18</v>
      </c>
      <c r="D68" s="11"/>
      <c r="E68" s="13"/>
      <c r="F68" s="11">
        <v>1</v>
      </c>
      <c r="G68" s="13">
        <v>5.555555555555555</v>
      </c>
      <c r="H68" s="14">
        <v>17</v>
      </c>
      <c r="I68" s="14">
        <v>17</v>
      </c>
      <c r="J68" s="15">
        <v>100</v>
      </c>
      <c r="K68" s="11">
        <v>1</v>
      </c>
      <c r="L68" s="22">
        <v>5.882352941176471</v>
      </c>
      <c r="M68" s="14">
        <v>16</v>
      </c>
      <c r="N68" s="15">
        <v>94.11764705882354</v>
      </c>
      <c r="O68" s="11"/>
      <c r="P68" s="15"/>
      <c r="Q68" s="14"/>
      <c r="R68" s="15"/>
      <c r="S68" s="14"/>
      <c r="T68" s="15"/>
      <c r="U68" s="11">
        <v>12</v>
      </c>
      <c r="V68" s="13">
        <v>100</v>
      </c>
      <c r="W68" s="16"/>
      <c r="X68" s="16"/>
    </row>
    <row r="69" spans="1:24" s="17" customFormat="1" ht="12">
      <c r="A69" s="244" t="s">
        <v>76</v>
      </c>
      <c r="B69" s="244"/>
      <c r="C69" s="21">
        <f>D69+F69+H69</f>
        <v>6400</v>
      </c>
      <c r="D69" s="21">
        <f>SUM(D8:D68)</f>
        <v>76</v>
      </c>
      <c r="E69" s="22">
        <f>(D69*100)/C69</f>
        <v>1.1875</v>
      </c>
      <c r="F69" s="21">
        <f>SUM(F8:F68)</f>
        <v>294</v>
      </c>
      <c r="G69" s="22">
        <f>(F69*100)/C69</f>
        <v>4.59375</v>
      </c>
      <c r="H69" s="21">
        <f>I69+O69</f>
        <v>6030</v>
      </c>
      <c r="I69" s="21">
        <f>K69+M69</f>
        <v>5914</v>
      </c>
      <c r="J69" s="22">
        <f>(I69*100)/H69</f>
        <v>98.07628524046434</v>
      </c>
      <c r="K69" s="21">
        <f>SUM(K8:K68)</f>
        <v>1963</v>
      </c>
      <c r="L69" s="22">
        <f>(K69*100)/H69</f>
        <v>32.55389718076285</v>
      </c>
      <c r="M69" s="21">
        <f>SUM(M8:M68)</f>
        <v>3951</v>
      </c>
      <c r="N69" s="22">
        <f>(M69*100)/H69</f>
        <v>65.5223880597015</v>
      </c>
      <c r="O69" s="21">
        <f>SUM(O8:O68)</f>
        <v>116</v>
      </c>
      <c r="P69" s="22">
        <f>(O69*100)/H69</f>
        <v>1.923714759535655</v>
      </c>
      <c r="Q69" s="21">
        <f>SUM(Q8:Q68)</f>
        <v>109</v>
      </c>
      <c r="R69" s="22">
        <f>(Q69*100)/H69</f>
        <v>1.8076285240464345</v>
      </c>
      <c r="S69" s="21">
        <f>SUM(S8:S68)</f>
        <v>7</v>
      </c>
      <c r="T69" s="22">
        <f>(S69*100)/H69</f>
        <v>0.11608623548922056</v>
      </c>
      <c r="U69" s="21">
        <f>SUM(U8:U68)</f>
        <v>1342</v>
      </c>
      <c r="V69" s="22">
        <f>U69*100/(U69+W69)</f>
        <v>100</v>
      </c>
      <c r="W69" s="21">
        <f>SUM(W8:W68)</f>
        <v>0</v>
      </c>
      <c r="X69" s="16"/>
    </row>
    <row r="70" spans="3:22" s="17" customFormat="1" ht="12">
      <c r="C70" s="23"/>
      <c r="D70" s="23"/>
      <c r="E70" s="23"/>
      <c r="F70" s="23"/>
      <c r="G70" s="23"/>
      <c r="H70" s="23"/>
      <c r="I70" s="24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</row>
    <row r="71" spans="3:22" s="17" customFormat="1" ht="12"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</row>
    <row r="72" spans="3:22" s="17" customFormat="1" ht="12"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</row>
    <row r="73" spans="3:22" s="17" customFormat="1" ht="12"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</row>
    <row r="74" spans="3:22" s="17" customFormat="1" ht="12"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</row>
    <row r="75" spans="3:22" s="17" customFormat="1" ht="12"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</row>
    <row r="76" spans="3:22" s="17" customFormat="1" ht="12"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</row>
    <row r="77" spans="3:22" s="17" customFormat="1" ht="12"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</row>
    <row r="78" spans="3:22" s="17" customFormat="1" ht="12"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</row>
    <row r="79" spans="3:22" s="17" customFormat="1" ht="12"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</row>
    <row r="80" spans="3:22" s="17" customFormat="1" ht="12"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</row>
    <row r="81" spans="3:22" s="17" customFormat="1" ht="12"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</row>
    <row r="82" spans="3:22" s="17" customFormat="1" ht="12"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</row>
    <row r="83" spans="3:22" s="17" customFormat="1" ht="12"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</row>
    <row r="84" spans="3:22" s="17" customFormat="1" ht="12"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</row>
    <row r="85" spans="3:22" s="17" customFormat="1" ht="12"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</row>
    <row r="86" spans="3:22" s="17" customFormat="1" ht="12"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</row>
    <row r="87" spans="3:22" s="17" customFormat="1" ht="12"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</row>
    <row r="88" spans="3:22" s="17" customFormat="1" ht="12"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</row>
    <row r="89" spans="3:22" s="17" customFormat="1" ht="12"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</row>
    <row r="90" spans="3:22" s="17" customFormat="1" ht="12"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</row>
    <row r="91" spans="3:22" s="17" customFormat="1" ht="12"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</row>
    <row r="92" spans="3:22" s="17" customFormat="1" ht="12"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</row>
    <row r="93" spans="3:22" s="17" customFormat="1" ht="12"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</row>
    <row r="94" spans="3:22" s="17" customFormat="1" ht="12"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</row>
    <row r="95" spans="3:22" s="17" customFormat="1" ht="12"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</row>
    <row r="96" spans="3:22" s="17" customFormat="1" ht="12"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</row>
    <row r="97" spans="3:22" s="17" customFormat="1" ht="12"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</row>
    <row r="98" spans="3:22" s="17" customFormat="1" ht="12"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</row>
    <row r="99" spans="3:22" s="17" customFormat="1" ht="12"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</row>
    <row r="100" spans="3:22" s="17" customFormat="1" ht="12"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</row>
    <row r="101" spans="3:22" s="17" customFormat="1" ht="12"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</row>
    <row r="102" spans="3:22" s="17" customFormat="1" ht="12"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</row>
    <row r="103" spans="3:22" s="17" customFormat="1" ht="12"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</row>
    <row r="104" spans="3:22" s="17" customFormat="1" ht="12"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</row>
    <row r="105" spans="3:22" s="17" customFormat="1" ht="12"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</row>
    <row r="106" spans="3:22" s="17" customFormat="1" ht="12"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</row>
    <row r="107" spans="3:22" s="17" customFormat="1" ht="12"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</row>
    <row r="108" spans="3:22" s="17" customFormat="1" ht="12"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</row>
    <row r="109" spans="3:22" s="17" customFormat="1" ht="12"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</row>
    <row r="110" spans="3:22" s="17" customFormat="1" ht="12"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</row>
    <row r="111" spans="3:22" s="17" customFormat="1" ht="12"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</row>
    <row r="112" spans="3:22" s="17" customFormat="1" ht="12"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</row>
    <row r="113" spans="3:22" s="17" customFormat="1" ht="12"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</row>
    <row r="114" spans="3:22" s="17" customFormat="1" ht="12"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</row>
    <row r="115" spans="3:22" s="17" customFormat="1" ht="12"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</row>
    <row r="116" spans="3:22" s="17" customFormat="1" ht="12"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</row>
    <row r="117" spans="3:22" s="17" customFormat="1" ht="12"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</row>
    <row r="118" spans="3:22" s="17" customFormat="1" ht="12"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</row>
    <row r="119" spans="3:22" s="17" customFormat="1" ht="12"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</row>
    <row r="120" spans="3:22" s="17" customFormat="1" ht="12"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</row>
    <row r="121" spans="3:22" s="17" customFormat="1" ht="12"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</row>
    <row r="122" spans="3:22" s="17" customFormat="1" ht="12"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</row>
    <row r="123" spans="3:22" s="17" customFormat="1" ht="12"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</row>
    <row r="124" spans="3:22" s="17" customFormat="1" ht="12"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</row>
    <row r="125" spans="3:22" s="17" customFormat="1" ht="12"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</row>
    <row r="126" spans="3:22" s="17" customFormat="1" ht="12"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</row>
    <row r="127" spans="3:22" s="17" customFormat="1" ht="12"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</row>
    <row r="128" spans="3:22" s="17" customFormat="1" ht="12"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</row>
    <row r="129" spans="3:22" s="17" customFormat="1" ht="12"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</row>
    <row r="130" spans="3:22" s="17" customFormat="1" ht="12"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</row>
    <row r="131" spans="3:22" s="17" customFormat="1" ht="12"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</row>
    <row r="132" spans="3:22" s="17" customFormat="1" ht="12"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</row>
    <row r="133" spans="3:22" s="17" customFormat="1" ht="12"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</row>
    <row r="134" spans="3:22" s="17" customFormat="1" ht="12"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</row>
    <row r="135" spans="3:22" s="17" customFormat="1" ht="12"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</row>
    <row r="136" spans="3:22" s="17" customFormat="1" ht="12"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</row>
    <row r="137" spans="3:22" s="17" customFormat="1" ht="12"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</row>
    <row r="138" spans="3:22" s="17" customFormat="1" ht="12"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</row>
    <row r="139" spans="3:22" s="17" customFormat="1" ht="12"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</row>
    <row r="140" spans="3:22" s="17" customFormat="1" ht="12"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</row>
    <row r="141" spans="3:22" s="17" customFormat="1" ht="12"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</row>
    <row r="142" spans="3:22" s="17" customFormat="1" ht="12"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</row>
    <row r="143" spans="3:22" s="17" customFormat="1" ht="12"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</row>
    <row r="144" spans="3:22" s="17" customFormat="1" ht="12"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</row>
    <row r="145" spans="3:22" s="17" customFormat="1" ht="12"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</row>
    <row r="146" spans="3:22" s="17" customFormat="1" ht="12"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</row>
    <row r="147" spans="3:22" s="17" customFormat="1" ht="12"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</row>
    <row r="148" spans="3:22" s="17" customFormat="1" ht="12"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</row>
    <row r="149" spans="3:22" s="17" customFormat="1" ht="12"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</row>
    <row r="150" spans="3:22" s="17" customFormat="1" ht="12"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</row>
    <row r="151" spans="3:22" s="17" customFormat="1" ht="12"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</row>
    <row r="152" spans="3:22" s="17" customFormat="1" ht="12"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</row>
    <row r="153" spans="3:22" s="17" customFormat="1" ht="12"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</row>
    <row r="154" spans="3:22" s="17" customFormat="1" ht="12"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</row>
    <row r="155" spans="3:22" s="17" customFormat="1" ht="12"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</row>
    <row r="156" spans="3:22" s="17" customFormat="1" ht="12"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</row>
    <row r="157" spans="3:22" s="17" customFormat="1" ht="12"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</row>
    <row r="158" spans="3:22" s="17" customFormat="1" ht="12"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</row>
    <row r="159" spans="3:22" s="17" customFormat="1" ht="12"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</row>
    <row r="160" spans="3:22" s="17" customFormat="1" ht="12"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</row>
    <row r="161" spans="3:22" s="17" customFormat="1" ht="12"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</row>
    <row r="162" spans="3:22" s="17" customFormat="1" ht="12"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</row>
    <row r="163" spans="3:22" s="17" customFormat="1" ht="12"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</row>
    <row r="164" spans="3:22" s="17" customFormat="1" ht="12"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</row>
    <row r="165" spans="3:22" s="17" customFormat="1" ht="12"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</row>
    <row r="166" spans="3:22" s="17" customFormat="1" ht="12"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</row>
    <row r="167" spans="3:22" s="17" customFormat="1" ht="12"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</row>
    <row r="168" spans="3:22" s="17" customFormat="1" ht="12"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</row>
    <row r="169" spans="3:22" s="17" customFormat="1" ht="12"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</row>
    <row r="170" spans="3:22" s="17" customFormat="1" ht="12"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</row>
    <row r="171" spans="3:22" s="17" customFormat="1" ht="12"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</row>
    <row r="172" spans="3:22" s="17" customFormat="1" ht="12"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</row>
    <row r="173" spans="3:22" s="17" customFormat="1" ht="12"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</row>
    <row r="174" spans="3:22" s="17" customFormat="1" ht="12"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</row>
    <row r="175" spans="3:22" s="17" customFormat="1" ht="12"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</row>
    <row r="176" spans="3:22" s="17" customFormat="1" ht="12"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</row>
    <row r="177" spans="3:22" s="17" customFormat="1" ht="12"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</row>
    <row r="178" spans="3:22" s="17" customFormat="1" ht="12"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</row>
    <row r="179" spans="3:22" s="17" customFormat="1" ht="12"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</row>
    <row r="180" spans="3:22" s="17" customFormat="1" ht="12"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</row>
    <row r="181" spans="3:22" s="17" customFormat="1" ht="12"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</row>
    <row r="182" spans="3:22" s="17" customFormat="1" ht="12"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</row>
    <row r="183" spans="3:22" s="17" customFormat="1" ht="12"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</row>
    <row r="184" spans="3:22" s="17" customFormat="1" ht="12"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</row>
    <row r="185" spans="3:22" s="17" customFormat="1" ht="12"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</row>
    <row r="186" spans="3:22" s="17" customFormat="1" ht="12"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</row>
    <row r="187" spans="3:22" s="17" customFormat="1" ht="12"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</row>
    <row r="188" spans="3:22" s="17" customFormat="1" ht="12"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</row>
    <row r="189" spans="3:22" s="17" customFormat="1" ht="12"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</row>
    <row r="190" spans="3:22" s="17" customFormat="1" ht="12"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</row>
    <row r="191" spans="3:22" s="17" customFormat="1" ht="12"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</row>
    <row r="192" spans="3:22" s="17" customFormat="1" ht="12"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</row>
    <row r="193" spans="3:22" s="17" customFormat="1" ht="12"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</row>
    <row r="194" spans="3:22" s="17" customFormat="1" ht="12"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</row>
  </sheetData>
  <sheetProtection/>
  <autoFilter ref="A7:V7"/>
  <mergeCells count="21">
    <mergeCell ref="K4:N4"/>
    <mergeCell ref="A69:B69"/>
    <mergeCell ref="D5:E5"/>
    <mergeCell ref="F5:G5"/>
    <mergeCell ref="K5:L5"/>
    <mergeCell ref="H4:H6"/>
    <mergeCell ref="W4:X5"/>
    <mergeCell ref="Q4:T4"/>
    <mergeCell ref="S5:T5"/>
    <mergeCell ref="Q5:R5"/>
    <mergeCell ref="C4:C6"/>
    <mergeCell ref="R1:V1"/>
    <mergeCell ref="A2:X2"/>
    <mergeCell ref="H3:N3"/>
    <mergeCell ref="A4:A6"/>
    <mergeCell ref="B4:B6"/>
    <mergeCell ref="I4:J5"/>
    <mergeCell ref="U4:V5"/>
    <mergeCell ref="D4:G4"/>
    <mergeCell ref="M5:N5"/>
    <mergeCell ref="O4:P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U11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U66" sqref="U66"/>
    </sheetView>
  </sheetViews>
  <sheetFormatPr defaultColWidth="9.140625" defaultRowHeight="12.75"/>
  <cols>
    <col min="1" max="1" width="3.57421875" style="49" customWidth="1"/>
    <col min="2" max="2" width="17.140625" style="28" customWidth="1"/>
    <col min="3" max="3" width="5.7109375" style="28" customWidth="1"/>
    <col min="4" max="4" width="6.7109375" style="28" customWidth="1"/>
    <col min="5" max="5" width="5.8515625" style="28" customWidth="1"/>
    <col min="6" max="6" width="5.00390625" style="28" customWidth="1"/>
    <col min="7" max="7" width="5.421875" style="28" customWidth="1"/>
    <col min="8" max="8" width="5.00390625" style="28" customWidth="1"/>
    <col min="9" max="9" width="5.421875" style="28" customWidth="1"/>
    <col min="10" max="10" width="3.8515625" style="28" customWidth="1"/>
    <col min="11" max="11" width="4.140625" style="28" customWidth="1"/>
    <col min="12" max="12" width="4.00390625" style="28" customWidth="1"/>
    <col min="13" max="13" width="5.28125" style="28" customWidth="1"/>
    <col min="14" max="14" width="3.7109375" style="28" customWidth="1"/>
    <col min="15" max="15" width="4.140625" style="28" customWidth="1"/>
    <col min="16" max="16" width="4.8515625" style="28" customWidth="1"/>
    <col min="17" max="17" width="5.57421875" style="28" customWidth="1"/>
    <col min="18" max="19" width="3.421875" style="28" customWidth="1"/>
    <col min="20" max="16384" width="9.140625" style="28" customWidth="1"/>
  </cols>
  <sheetData>
    <row r="1" spans="1:19" ht="9" customHeight="1">
      <c r="A1" s="25"/>
      <c r="B1" s="26"/>
      <c r="C1" s="26"/>
      <c r="D1" s="26"/>
      <c r="E1" s="26"/>
      <c r="F1" s="26"/>
      <c r="G1" s="26"/>
      <c r="H1" s="26"/>
      <c r="I1" s="27"/>
      <c r="J1" s="26"/>
      <c r="K1" s="26"/>
      <c r="L1" s="26"/>
      <c r="M1" s="26"/>
      <c r="N1" s="26"/>
      <c r="O1" s="27"/>
      <c r="P1" s="27"/>
      <c r="Q1" s="27"/>
      <c r="R1" s="27"/>
      <c r="S1" s="27"/>
    </row>
    <row r="2" spans="1:19" ht="48.75" customHeight="1">
      <c r="A2" s="254" t="s">
        <v>384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</row>
    <row r="3" spans="1:19" s="30" customFormat="1" ht="32.25" customHeight="1">
      <c r="A3" s="253" t="s">
        <v>77</v>
      </c>
      <c r="B3" s="253" t="s">
        <v>357</v>
      </c>
      <c r="C3" s="253" t="s">
        <v>3</v>
      </c>
      <c r="D3" s="253" t="s">
        <v>78</v>
      </c>
      <c r="E3" s="253"/>
      <c r="F3" s="253" t="s">
        <v>79</v>
      </c>
      <c r="G3" s="253"/>
      <c r="H3" s="253"/>
      <c r="I3" s="253"/>
      <c r="J3" s="253" t="s">
        <v>6</v>
      </c>
      <c r="K3" s="253"/>
      <c r="L3" s="253" t="s">
        <v>7</v>
      </c>
      <c r="M3" s="253"/>
      <c r="N3" s="253"/>
      <c r="O3" s="253"/>
      <c r="P3" s="253" t="s">
        <v>80</v>
      </c>
      <c r="Q3" s="253"/>
      <c r="R3" s="253" t="s">
        <v>9</v>
      </c>
      <c r="S3" s="253"/>
    </row>
    <row r="4" spans="1:19" s="30" customFormat="1" ht="12.75" customHeight="1">
      <c r="A4" s="253"/>
      <c r="B4" s="253"/>
      <c r="C4" s="253"/>
      <c r="D4" s="253"/>
      <c r="E4" s="253"/>
      <c r="F4" s="253" t="s">
        <v>12</v>
      </c>
      <c r="G4" s="253"/>
      <c r="H4" s="253" t="s">
        <v>11</v>
      </c>
      <c r="I4" s="253"/>
      <c r="J4" s="253"/>
      <c r="K4" s="253"/>
      <c r="L4" s="253" t="s">
        <v>12</v>
      </c>
      <c r="M4" s="253"/>
      <c r="N4" s="253" t="s">
        <v>11</v>
      </c>
      <c r="O4" s="253"/>
      <c r="P4" s="253"/>
      <c r="Q4" s="253"/>
      <c r="R4" s="253"/>
      <c r="S4" s="253"/>
    </row>
    <row r="5" spans="1:19" s="30" customFormat="1" ht="25.5" customHeight="1">
      <c r="A5" s="253"/>
      <c r="B5" s="253"/>
      <c r="C5" s="253"/>
      <c r="D5" s="29" t="s">
        <v>15</v>
      </c>
      <c r="E5" s="31" t="s">
        <v>14</v>
      </c>
      <c r="F5" s="29" t="s">
        <v>15</v>
      </c>
      <c r="G5" s="31" t="s">
        <v>14</v>
      </c>
      <c r="H5" s="29" t="s">
        <v>15</v>
      </c>
      <c r="I5" s="31" t="s">
        <v>14</v>
      </c>
      <c r="J5" s="29" t="s">
        <v>15</v>
      </c>
      <c r="K5" s="31" t="s">
        <v>14</v>
      </c>
      <c r="L5" s="29" t="s">
        <v>15</v>
      </c>
      <c r="M5" s="31" t="s">
        <v>14</v>
      </c>
      <c r="N5" s="29" t="s">
        <v>15</v>
      </c>
      <c r="O5" s="31" t="s">
        <v>14</v>
      </c>
      <c r="P5" s="29" t="s">
        <v>15</v>
      </c>
      <c r="Q5" s="31" t="s">
        <v>14</v>
      </c>
      <c r="R5" s="29" t="s">
        <v>15</v>
      </c>
      <c r="S5" s="31" t="s">
        <v>14</v>
      </c>
    </row>
    <row r="6" spans="1:19" s="30" customFormat="1" ht="12.75">
      <c r="A6" s="249" t="s">
        <v>81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</row>
    <row r="7" spans="1:20" s="36" customFormat="1" ht="25.5">
      <c r="A7" s="66">
        <v>1</v>
      </c>
      <c r="B7" s="67" t="s">
        <v>82</v>
      </c>
      <c r="C7" s="32">
        <v>321</v>
      </c>
      <c r="D7" s="32">
        <v>320</v>
      </c>
      <c r="E7" s="33">
        <v>99.68847352024922</v>
      </c>
      <c r="F7" s="32">
        <v>119</v>
      </c>
      <c r="G7" s="33">
        <v>37.1875</v>
      </c>
      <c r="H7" s="32">
        <v>201</v>
      </c>
      <c r="I7" s="33">
        <v>62.8125</v>
      </c>
      <c r="J7" s="32">
        <v>1</v>
      </c>
      <c r="K7" s="33">
        <v>0.3115264797507788</v>
      </c>
      <c r="L7" s="32">
        <v>1</v>
      </c>
      <c r="M7" s="34">
        <v>100</v>
      </c>
      <c r="N7" s="32"/>
      <c r="O7" s="33"/>
      <c r="P7" s="34">
        <v>48</v>
      </c>
      <c r="Q7" s="33">
        <v>100</v>
      </c>
      <c r="R7" s="32"/>
      <c r="S7" s="33"/>
      <c r="T7" s="35"/>
    </row>
    <row r="8" spans="1:20" s="36" customFormat="1" ht="12.75">
      <c r="A8" s="66">
        <v>2</v>
      </c>
      <c r="B8" s="67" t="s">
        <v>83</v>
      </c>
      <c r="C8" s="32">
        <v>289</v>
      </c>
      <c r="D8" s="32">
        <v>287</v>
      </c>
      <c r="E8" s="33">
        <v>99.30795847750865</v>
      </c>
      <c r="F8" s="32">
        <v>80</v>
      </c>
      <c r="G8" s="33">
        <v>27.874564459930312</v>
      </c>
      <c r="H8" s="32">
        <v>207</v>
      </c>
      <c r="I8" s="33">
        <v>72.12543554006969</v>
      </c>
      <c r="J8" s="32">
        <v>2</v>
      </c>
      <c r="K8" s="33">
        <v>0.6920415224913494</v>
      </c>
      <c r="L8" s="32">
        <v>2</v>
      </c>
      <c r="M8" s="34">
        <v>100</v>
      </c>
      <c r="N8" s="32"/>
      <c r="O8" s="33"/>
      <c r="P8" s="34">
        <v>65</v>
      </c>
      <c r="Q8" s="33">
        <v>100</v>
      </c>
      <c r="R8" s="32"/>
      <c r="S8" s="33"/>
      <c r="T8" s="35"/>
    </row>
    <row r="9" spans="1:20" s="36" customFormat="1" ht="12.75">
      <c r="A9" s="66">
        <v>3</v>
      </c>
      <c r="B9" s="67" t="s">
        <v>84</v>
      </c>
      <c r="C9" s="32">
        <v>22</v>
      </c>
      <c r="D9" s="32">
        <v>22</v>
      </c>
      <c r="E9" s="33">
        <v>100</v>
      </c>
      <c r="F9" s="32">
        <v>2</v>
      </c>
      <c r="G9" s="33">
        <v>9.090909090909092</v>
      </c>
      <c r="H9" s="32">
        <v>20</v>
      </c>
      <c r="I9" s="33">
        <v>90.9090909090909</v>
      </c>
      <c r="J9" s="32"/>
      <c r="K9" s="33"/>
      <c r="L9" s="32"/>
      <c r="M9" s="34"/>
      <c r="N9" s="32"/>
      <c r="O9" s="33"/>
      <c r="P9" s="34">
        <v>9</v>
      </c>
      <c r="Q9" s="33">
        <v>100</v>
      </c>
      <c r="R9" s="32"/>
      <c r="S9" s="33"/>
      <c r="T9" s="35"/>
    </row>
    <row r="10" spans="1:20" s="36" customFormat="1" ht="12.75">
      <c r="A10" s="66">
        <v>4</v>
      </c>
      <c r="B10" s="67" t="s">
        <v>85</v>
      </c>
      <c r="C10" s="32">
        <v>4</v>
      </c>
      <c r="D10" s="32">
        <v>4</v>
      </c>
      <c r="E10" s="33">
        <v>100</v>
      </c>
      <c r="F10" s="32">
        <v>1</v>
      </c>
      <c r="G10" s="33">
        <v>25</v>
      </c>
      <c r="H10" s="32">
        <v>3</v>
      </c>
      <c r="I10" s="33">
        <v>75</v>
      </c>
      <c r="J10" s="32"/>
      <c r="K10" s="33"/>
      <c r="L10" s="32"/>
      <c r="M10" s="34"/>
      <c r="N10" s="32"/>
      <c r="O10" s="33"/>
      <c r="P10" s="34">
        <v>4</v>
      </c>
      <c r="Q10" s="33">
        <v>100</v>
      </c>
      <c r="R10" s="32"/>
      <c r="S10" s="33"/>
      <c r="T10" s="35"/>
    </row>
    <row r="11" spans="1:20" s="36" customFormat="1" ht="12.75">
      <c r="A11" s="66">
        <v>5</v>
      </c>
      <c r="B11" s="67" t="s">
        <v>86</v>
      </c>
      <c r="C11" s="32">
        <v>2</v>
      </c>
      <c r="D11" s="32">
        <v>2</v>
      </c>
      <c r="E11" s="33">
        <v>100</v>
      </c>
      <c r="F11" s="32">
        <v>1</v>
      </c>
      <c r="G11" s="34">
        <v>50</v>
      </c>
      <c r="H11" s="32">
        <v>1</v>
      </c>
      <c r="I11" s="33">
        <v>50</v>
      </c>
      <c r="J11" s="32"/>
      <c r="K11" s="33"/>
      <c r="L11" s="32"/>
      <c r="M11" s="34"/>
      <c r="N11" s="32"/>
      <c r="O11" s="33"/>
      <c r="P11" s="34">
        <v>0</v>
      </c>
      <c r="Q11" s="33">
        <v>0</v>
      </c>
      <c r="R11" s="32"/>
      <c r="S11" s="33"/>
      <c r="T11" s="35"/>
    </row>
    <row r="12" spans="1:20" s="36" customFormat="1" ht="12.75">
      <c r="A12" s="66">
        <v>6</v>
      </c>
      <c r="B12" s="67" t="s">
        <v>87</v>
      </c>
      <c r="C12" s="32">
        <v>233</v>
      </c>
      <c r="D12" s="32">
        <v>232</v>
      </c>
      <c r="E12" s="33">
        <v>99.57081545064378</v>
      </c>
      <c r="F12" s="32">
        <v>62</v>
      </c>
      <c r="G12" s="33">
        <v>26.724137931034484</v>
      </c>
      <c r="H12" s="32">
        <v>170</v>
      </c>
      <c r="I12" s="33">
        <v>73.27586206896552</v>
      </c>
      <c r="J12" s="32">
        <v>1</v>
      </c>
      <c r="K12" s="33">
        <v>0.4291845493562232</v>
      </c>
      <c r="L12" s="32"/>
      <c r="M12" s="34"/>
      <c r="N12" s="32">
        <v>1</v>
      </c>
      <c r="O12" s="34">
        <v>100</v>
      </c>
      <c r="P12" s="34">
        <v>37</v>
      </c>
      <c r="Q12" s="33">
        <v>100</v>
      </c>
      <c r="R12" s="32"/>
      <c r="S12" s="33"/>
      <c r="T12" s="35"/>
    </row>
    <row r="13" spans="1:20" s="36" customFormat="1" ht="25.5">
      <c r="A13" s="66">
        <v>7</v>
      </c>
      <c r="B13" s="67" t="s">
        <v>88</v>
      </c>
      <c r="C13" s="32">
        <v>92</v>
      </c>
      <c r="D13" s="32">
        <v>92</v>
      </c>
      <c r="E13" s="33">
        <v>100</v>
      </c>
      <c r="F13" s="32">
        <v>41</v>
      </c>
      <c r="G13" s="33">
        <v>44.56521739130435</v>
      </c>
      <c r="H13" s="32">
        <v>51</v>
      </c>
      <c r="I13" s="33">
        <v>55.43478260869565</v>
      </c>
      <c r="J13" s="32"/>
      <c r="K13" s="33"/>
      <c r="L13" s="32"/>
      <c r="M13" s="34"/>
      <c r="N13" s="32"/>
      <c r="O13" s="33"/>
      <c r="P13" s="34">
        <v>7</v>
      </c>
      <c r="Q13" s="33">
        <v>100</v>
      </c>
      <c r="R13" s="32"/>
      <c r="S13" s="33"/>
      <c r="T13" s="35"/>
    </row>
    <row r="14" spans="1:20" s="36" customFormat="1" ht="25.5">
      <c r="A14" s="66">
        <v>8</v>
      </c>
      <c r="B14" s="67" t="s">
        <v>249</v>
      </c>
      <c r="C14" s="32">
        <v>204</v>
      </c>
      <c r="D14" s="32">
        <v>203</v>
      </c>
      <c r="E14" s="33">
        <v>99.50980392156863</v>
      </c>
      <c r="F14" s="32">
        <v>88</v>
      </c>
      <c r="G14" s="33">
        <v>43.34975369458128</v>
      </c>
      <c r="H14" s="32">
        <v>115</v>
      </c>
      <c r="I14" s="33">
        <v>56.65024630541872</v>
      </c>
      <c r="J14" s="32">
        <v>1</v>
      </c>
      <c r="K14" s="33">
        <v>0.49019607843137253</v>
      </c>
      <c r="L14" s="32">
        <v>1</v>
      </c>
      <c r="M14" s="34">
        <v>100</v>
      </c>
      <c r="N14" s="32"/>
      <c r="O14" s="33"/>
      <c r="P14" s="34">
        <v>19</v>
      </c>
      <c r="Q14" s="33">
        <v>100</v>
      </c>
      <c r="R14" s="32"/>
      <c r="S14" s="33"/>
      <c r="T14" s="35"/>
    </row>
    <row r="15" spans="1:20" s="36" customFormat="1" ht="25.5">
      <c r="A15" s="66">
        <v>9</v>
      </c>
      <c r="B15" s="67" t="s">
        <v>317</v>
      </c>
      <c r="C15" s="32">
        <v>1</v>
      </c>
      <c r="D15" s="32">
        <v>1</v>
      </c>
      <c r="E15" s="33">
        <v>100</v>
      </c>
      <c r="F15" s="32"/>
      <c r="G15" s="33">
        <v>0</v>
      </c>
      <c r="H15" s="32">
        <v>1</v>
      </c>
      <c r="I15" s="33">
        <v>100</v>
      </c>
      <c r="J15" s="32"/>
      <c r="K15" s="33"/>
      <c r="L15" s="32"/>
      <c r="M15" s="34"/>
      <c r="N15" s="32"/>
      <c r="O15" s="33"/>
      <c r="P15" s="34">
        <v>1</v>
      </c>
      <c r="Q15" s="33">
        <v>100</v>
      </c>
      <c r="R15" s="32"/>
      <c r="S15" s="33"/>
      <c r="T15" s="35"/>
    </row>
    <row r="16" spans="1:20" s="36" customFormat="1" ht="12.75">
      <c r="A16" s="66">
        <v>10</v>
      </c>
      <c r="B16" s="67" t="s">
        <v>89</v>
      </c>
      <c r="C16" s="32">
        <v>85</v>
      </c>
      <c r="D16" s="32">
        <v>81</v>
      </c>
      <c r="E16" s="33">
        <v>95.29411764705883</v>
      </c>
      <c r="F16" s="32">
        <v>24</v>
      </c>
      <c r="G16" s="33">
        <v>29.62962962962963</v>
      </c>
      <c r="H16" s="32">
        <v>57</v>
      </c>
      <c r="I16" s="33">
        <v>70.37037037037037</v>
      </c>
      <c r="J16" s="32">
        <v>4</v>
      </c>
      <c r="K16" s="33">
        <v>4.705882352941177</v>
      </c>
      <c r="L16" s="32">
        <v>4</v>
      </c>
      <c r="M16" s="34">
        <v>100</v>
      </c>
      <c r="N16" s="32"/>
      <c r="O16" s="33"/>
      <c r="P16" s="34">
        <v>6</v>
      </c>
      <c r="Q16" s="33">
        <v>100</v>
      </c>
      <c r="R16" s="32"/>
      <c r="S16" s="33"/>
      <c r="T16" s="35"/>
    </row>
    <row r="17" spans="1:20" s="36" customFormat="1" ht="15.75" customHeight="1">
      <c r="A17" s="66">
        <v>11</v>
      </c>
      <c r="B17" s="67" t="s">
        <v>90</v>
      </c>
      <c r="C17" s="32">
        <v>12</v>
      </c>
      <c r="D17" s="32">
        <v>12</v>
      </c>
      <c r="E17" s="33">
        <v>100</v>
      </c>
      <c r="F17" s="32">
        <v>5</v>
      </c>
      <c r="G17" s="33">
        <v>41.666666666666664</v>
      </c>
      <c r="H17" s="32">
        <v>7</v>
      </c>
      <c r="I17" s="33">
        <v>58.333333333333336</v>
      </c>
      <c r="J17" s="32"/>
      <c r="K17" s="33"/>
      <c r="L17" s="32"/>
      <c r="M17" s="34"/>
      <c r="N17" s="32"/>
      <c r="O17" s="33"/>
      <c r="P17" s="34">
        <v>0</v>
      </c>
      <c r="Q17" s="33">
        <v>0</v>
      </c>
      <c r="R17" s="32"/>
      <c r="S17" s="33"/>
      <c r="T17" s="35"/>
    </row>
    <row r="18" spans="1:20" s="36" customFormat="1" ht="12.75">
      <c r="A18" s="66">
        <v>12</v>
      </c>
      <c r="B18" s="67" t="s">
        <v>250</v>
      </c>
      <c r="C18" s="32">
        <v>70</v>
      </c>
      <c r="D18" s="32">
        <v>70</v>
      </c>
      <c r="E18" s="33">
        <v>100</v>
      </c>
      <c r="F18" s="32">
        <v>37</v>
      </c>
      <c r="G18" s="33">
        <v>52.857142857142854</v>
      </c>
      <c r="H18" s="32">
        <v>33</v>
      </c>
      <c r="I18" s="33">
        <v>47.142857142857146</v>
      </c>
      <c r="J18" s="32"/>
      <c r="K18" s="33"/>
      <c r="L18" s="32"/>
      <c r="M18" s="34"/>
      <c r="N18" s="32"/>
      <c r="O18" s="33"/>
      <c r="P18" s="34">
        <v>19</v>
      </c>
      <c r="Q18" s="33">
        <v>100</v>
      </c>
      <c r="R18" s="32"/>
      <c r="S18" s="33"/>
      <c r="T18" s="35"/>
    </row>
    <row r="19" spans="1:20" s="36" customFormat="1" ht="25.5">
      <c r="A19" s="66">
        <v>13</v>
      </c>
      <c r="B19" s="67" t="s">
        <v>91</v>
      </c>
      <c r="C19" s="32">
        <v>64</v>
      </c>
      <c r="D19" s="32">
        <v>64</v>
      </c>
      <c r="E19" s="33">
        <v>100</v>
      </c>
      <c r="F19" s="32">
        <v>28</v>
      </c>
      <c r="G19" s="33">
        <v>43.75</v>
      </c>
      <c r="H19" s="32">
        <v>36</v>
      </c>
      <c r="I19" s="33">
        <v>56.25</v>
      </c>
      <c r="J19" s="32"/>
      <c r="K19" s="33"/>
      <c r="L19" s="32"/>
      <c r="M19" s="34"/>
      <c r="N19" s="32"/>
      <c r="O19" s="34"/>
      <c r="P19" s="34">
        <v>16</v>
      </c>
      <c r="Q19" s="33">
        <v>100</v>
      </c>
      <c r="R19" s="32"/>
      <c r="S19" s="33"/>
      <c r="T19" s="35"/>
    </row>
    <row r="20" spans="1:20" s="36" customFormat="1" ht="12.75">
      <c r="A20" s="66">
        <v>14</v>
      </c>
      <c r="B20" s="67" t="s">
        <v>92</v>
      </c>
      <c r="C20" s="32">
        <v>60</v>
      </c>
      <c r="D20" s="32">
        <v>59</v>
      </c>
      <c r="E20" s="33">
        <v>98.33333333333333</v>
      </c>
      <c r="F20" s="32">
        <v>21</v>
      </c>
      <c r="G20" s="33">
        <v>35.59322033898305</v>
      </c>
      <c r="H20" s="32">
        <v>38</v>
      </c>
      <c r="I20" s="33">
        <v>64.40677966101696</v>
      </c>
      <c r="J20" s="32">
        <v>1</v>
      </c>
      <c r="K20" s="33">
        <v>1.6666666666666667</v>
      </c>
      <c r="L20" s="32">
        <v>1</v>
      </c>
      <c r="M20" s="34">
        <v>100</v>
      </c>
      <c r="N20" s="32"/>
      <c r="O20" s="33"/>
      <c r="P20" s="34">
        <v>9</v>
      </c>
      <c r="Q20" s="33">
        <v>100</v>
      </c>
      <c r="R20" s="32"/>
      <c r="S20" s="33"/>
      <c r="T20" s="35"/>
    </row>
    <row r="21" spans="1:20" s="36" customFormat="1" ht="12.75">
      <c r="A21" s="66">
        <v>15</v>
      </c>
      <c r="B21" s="67" t="s">
        <v>93</v>
      </c>
      <c r="C21" s="32">
        <v>98</v>
      </c>
      <c r="D21" s="32">
        <v>95</v>
      </c>
      <c r="E21" s="33">
        <v>96.93877551020408</v>
      </c>
      <c r="F21" s="32">
        <v>26</v>
      </c>
      <c r="G21" s="33">
        <v>27.36842105263158</v>
      </c>
      <c r="H21" s="32">
        <v>69</v>
      </c>
      <c r="I21" s="33">
        <v>72.63157894736842</v>
      </c>
      <c r="J21" s="32">
        <v>3</v>
      </c>
      <c r="K21" s="33">
        <v>3.061224489795918</v>
      </c>
      <c r="L21" s="32">
        <v>3</v>
      </c>
      <c r="M21" s="34">
        <v>100</v>
      </c>
      <c r="N21" s="32"/>
      <c r="O21" s="33"/>
      <c r="P21" s="34">
        <v>17</v>
      </c>
      <c r="Q21" s="33">
        <v>100</v>
      </c>
      <c r="R21" s="32"/>
      <c r="S21" s="33"/>
      <c r="T21" s="35"/>
    </row>
    <row r="22" spans="1:20" s="36" customFormat="1" ht="25.5">
      <c r="A22" s="66">
        <v>16</v>
      </c>
      <c r="B22" s="67" t="s">
        <v>94</v>
      </c>
      <c r="C22" s="32">
        <v>107</v>
      </c>
      <c r="D22" s="32">
        <v>104</v>
      </c>
      <c r="E22" s="33">
        <v>97.19626168224299</v>
      </c>
      <c r="F22" s="32">
        <v>29</v>
      </c>
      <c r="G22" s="33">
        <v>27.884615384615383</v>
      </c>
      <c r="H22" s="32">
        <v>75</v>
      </c>
      <c r="I22" s="33">
        <v>72.11538461538461</v>
      </c>
      <c r="J22" s="32">
        <v>3</v>
      </c>
      <c r="K22" s="33">
        <v>2.803738317757009</v>
      </c>
      <c r="L22" s="32">
        <v>3</v>
      </c>
      <c r="M22" s="34">
        <v>100</v>
      </c>
      <c r="N22" s="32"/>
      <c r="O22" s="33"/>
      <c r="P22" s="34">
        <v>13</v>
      </c>
      <c r="Q22" s="33">
        <v>100</v>
      </c>
      <c r="R22" s="32"/>
      <c r="S22" s="33"/>
      <c r="T22" s="35"/>
    </row>
    <row r="23" spans="1:20" s="36" customFormat="1" ht="25.5">
      <c r="A23" s="66">
        <v>17</v>
      </c>
      <c r="B23" s="67" t="s">
        <v>95</v>
      </c>
      <c r="C23" s="32">
        <v>220</v>
      </c>
      <c r="D23" s="32">
        <v>214</v>
      </c>
      <c r="E23" s="33">
        <v>97.27272727272727</v>
      </c>
      <c r="F23" s="32">
        <v>60</v>
      </c>
      <c r="G23" s="33">
        <v>28.037383177570092</v>
      </c>
      <c r="H23" s="32">
        <v>154</v>
      </c>
      <c r="I23" s="33">
        <v>71.96261682242991</v>
      </c>
      <c r="J23" s="32">
        <v>6</v>
      </c>
      <c r="K23" s="33">
        <v>2.727272727272727</v>
      </c>
      <c r="L23" s="32">
        <v>5</v>
      </c>
      <c r="M23" s="34">
        <v>83.33333333333333</v>
      </c>
      <c r="N23" s="32">
        <v>1</v>
      </c>
      <c r="O23" s="33">
        <v>16.666666666666668</v>
      </c>
      <c r="P23" s="34">
        <v>31</v>
      </c>
      <c r="Q23" s="33">
        <v>100</v>
      </c>
      <c r="R23" s="32"/>
      <c r="S23" s="33"/>
      <c r="T23" s="35"/>
    </row>
    <row r="24" spans="1:20" s="36" customFormat="1" ht="18" customHeight="1">
      <c r="A24" s="66">
        <v>18</v>
      </c>
      <c r="B24" s="67" t="s">
        <v>96</v>
      </c>
      <c r="C24" s="32">
        <v>21</v>
      </c>
      <c r="D24" s="32">
        <v>21</v>
      </c>
      <c r="E24" s="33">
        <v>100</v>
      </c>
      <c r="F24" s="32">
        <v>9</v>
      </c>
      <c r="G24" s="33">
        <v>42.857142857142854</v>
      </c>
      <c r="H24" s="32">
        <v>12</v>
      </c>
      <c r="I24" s="33">
        <v>57.142857142857146</v>
      </c>
      <c r="J24" s="32"/>
      <c r="K24" s="33"/>
      <c r="L24" s="32"/>
      <c r="M24" s="34"/>
      <c r="N24" s="32"/>
      <c r="O24" s="33"/>
      <c r="P24" s="34">
        <v>7</v>
      </c>
      <c r="Q24" s="33">
        <v>100</v>
      </c>
      <c r="R24" s="32"/>
      <c r="S24" s="33"/>
      <c r="T24" s="35"/>
    </row>
    <row r="25" spans="1:20" s="36" customFormat="1" ht="26.25" customHeight="1">
      <c r="A25" s="66">
        <v>19</v>
      </c>
      <c r="B25" s="67" t="s">
        <v>97</v>
      </c>
      <c r="C25" s="32">
        <v>732</v>
      </c>
      <c r="D25" s="32">
        <v>721</v>
      </c>
      <c r="E25" s="33">
        <v>98.49726775956285</v>
      </c>
      <c r="F25" s="32">
        <v>243</v>
      </c>
      <c r="G25" s="33">
        <v>33.70319001386962</v>
      </c>
      <c r="H25" s="32">
        <v>478</v>
      </c>
      <c r="I25" s="33">
        <v>66.29680998613037</v>
      </c>
      <c r="J25" s="32">
        <v>11</v>
      </c>
      <c r="K25" s="33">
        <v>1.5027322404371584</v>
      </c>
      <c r="L25" s="32">
        <v>10</v>
      </c>
      <c r="M25" s="34">
        <v>90.9090909090909</v>
      </c>
      <c r="N25" s="32">
        <v>1</v>
      </c>
      <c r="O25" s="33">
        <v>9.090909090909092</v>
      </c>
      <c r="P25" s="34">
        <v>130</v>
      </c>
      <c r="Q25" s="33">
        <v>100</v>
      </c>
      <c r="R25" s="32"/>
      <c r="S25" s="33"/>
      <c r="T25" s="35"/>
    </row>
    <row r="26" spans="1:20" s="36" customFormat="1" ht="29.25" customHeight="1">
      <c r="A26" s="66">
        <v>20</v>
      </c>
      <c r="B26" s="67" t="s">
        <v>98</v>
      </c>
      <c r="C26" s="32">
        <v>11</v>
      </c>
      <c r="D26" s="32">
        <v>10</v>
      </c>
      <c r="E26" s="33">
        <v>90.9090909090909</v>
      </c>
      <c r="F26" s="32">
        <v>1</v>
      </c>
      <c r="G26" s="33">
        <v>10</v>
      </c>
      <c r="H26" s="32">
        <v>9</v>
      </c>
      <c r="I26" s="33">
        <v>90</v>
      </c>
      <c r="J26" s="32">
        <v>1</v>
      </c>
      <c r="K26" s="33">
        <v>9.090909090909092</v>
      </c>
      <c r="L26" s="32">
        <v>1</v>
      </c>
      <c r="M26" s="34">
        <v>100</v>
      </c>
      <c r="N26" s="32"/>
      <c r="O26" s="33"/>
      <c r="P26" s="34">
        <v>19</v>
      </c>
      <c r="Q26" s="33">
        <v>100</v>
      </c>
      <c r="R26" s="32"/>
      <c r="S26" s="33"/>
      <c r="T26" s="35"/>
    </row>
    <row r="27" spans="1:20" s="36" customFormat="1" ht="25.5">
      <c r="A27" s="66">
        <v>21</v>
      </c>
      <c r="B27" s="67" t="s">
        <v>318</v>
      </c>
      <c r="C27" s="32">
        <v>54</v>
      </c>
      <c r="D27" s="32">
        <v>53</v>
      </c>
      <c r="E27" s="33">
        <v>98.14814814814815</v>
      </c>
      <c r="F27" s="32">
        <v>11</v>
      </c>
      <c r="G27" s="33">
        <v>20.754716981132077</v>
      </c>
      <c r="H27" s="32">
        <v>42</v>
      </c>
      <c r="I27" s="33">
        <v>79.24528301886792</v>
      </c>
      <c r="J27" s="32">
        <v>1</v>
      </c>
      <c r="K27" s="33">
        <v>1.8518518518518519</v>
      </c>
      <c r="L27" s="32">
        <v>1</v>
      </c>
      <c r="M27" s="34">
        <v>100</v>
      </c>
      <c r="N27" s="32"/>
      <c r="O27" s="33"/>
      <c r="P27" s="34">
        <v>8</v>
      </c>
      <c r="Q27" s="33">
        <v>100</v>
      </c>
      <c r="R27" s="32"/>
      <c r="S27" s="33"/>
      <c r="T27" s="35"/>
    </row>
    <row r="28" spans="1:20" s="36" customFormat="1" ht="24">
      <c r="A28" s="66">
        <v>22</v>
      </c>
      <c r="B28" s="69" t="s">
        <v>382</v>
      </c>
      <c r="C28" s="32">
        <v>0</v>
      </c>
      <c r="D28" s="32"/>
      <c r="E28" s="33"/>
      <c r="F28" s="32"/>
      <c r="G28" s="33"/>
      <c r="H28" s="32"/>
      <c r="I28" s="33"/>
      <c r="J28" s="32"/>
      <c r="K28" s="33"/>
      <c r="L28" s="32"/>
      <c r="M28" s="34"/>
      <c r="N28" s="32"/>
      <c r="O28" s="33"/>
      <c r="P28" s="34">
        <v>2</v>
      </c>
      <c r="Q28" s="33">
        <v>100</v>
      </c>
      <c r="R28" s="32"/>
      <c r="S28" s="33"/>
      <c r="T28" s="35"/>
    </row>
    <row r="29" spans="1:20" s="36" customFormat="1" ht="38.25">
      <c r="A29" s="66">
        <v>23</v>
      </c>
      <c r="B29" s="67" t="s">
        <v>332</v>
      </c>
      <c r="C29" s="32">
        <v>0</v>
      </c>
      <c r="D29" s="32"/>
      <c r="E29" s="33"/>
      <c r="F29" s="32"/>
      <c r="G29" s="33"/>
      <c r="H29" s="32"/>
      <c r="I29" s="33"/>
      <c r="J29" s="32"/>
      <c r="K29" s="33"/>
      <c r="L29" s="32"/>
      <c r="M29" s="34"/>
      <c r="N29" s="32"/>
      <c r="O29" s="33"/>
      <c r="P29" s="34">
        <v>1</v>
      </c>
      <c r="Q29" s="33">
        <v>100</v>
      </c>
      <c r="R29" s="32"/>
      <c r="S29" s="33"/>
      <c r="T29" s="35"/>
    </row>
    <row r="30" spans="1:20" s="36" customFormat="1" ht="12.75">
      <c r="A30" s="66">
        <v>24</v>
      </c>
      <c r="B30" s="67" t="s">
        <v>99</v>
      </c>
      <c r="C30" s="32">
        <v>7</v>
      </c>
      <c r="D30" s="32">
        <v>7</v>
      </c>
      <c r="E30" s="33">
        <v>100</v>
      </c>
      <c r="F30" s="32">
        <v>1</v>
      </c>
      <c r="G30" s="33">
        <v>14.285714285714286</v>
      </c>
      <c r="H30" s="32">
        <v>6</v>
      </c>
      <c r="I30" s="33">
        <v>85.71428571428571</v>
      </c>
      <c r="J30" s="32"/>
      <c r="K30" s="33"/>
      <c r="L30" s="32"/>
      <c r="M30" s="34"/>
      <c r="N30" s="32"/>
      <c r="O30" s="33"/>
      <c r="P30" s="34">
        <v>2</v>
      </c>
      <c r="Q30" s="33">
        <v>100</v>
      </c>
      <c r="R30" s="32"/>
      <c r="S30" s="33"/>
      <c r="T30" s="35"/>
    </row>
    <row r="31" spans="1:20" s="36" customFormat="1" ht="25.5">
      <c r="A31" s="66">
        <v>25</v>
      </c>
      <c r="B31" s="67" t="s">
        <v>116</v>
      </c>
      <c r="C31" s="32">
        <v>0</v>
      </c>
      <c r="D31" s="32"/>
      <c r="E31" s="33"/>
      <c r="F31" s="32"/>
      <c r="G31" s="33"/>
      <c r="H31" s="32"/>
      <c r="I31" s="33"/>
      <c r="J31" s="32"/>
      <c r="K31" s="33"/>
      <c r="L31" s="32"/>
      <c r="M31" s="34"/>
      <c r="N31" s="32"/>
      <c r="O31" s="33"/>
      <c r="P31" s="34">
        <v>1</v>
      </c>
      <c r="Q31" s="33">
        <v>100</v>
      </c>
      <c r="R31" s="32"/>
      <c r="S31" s="33"/>
      <c r="T31" s="35"/>
    </row>
    <row r="32" spans="1:20" s="36" customFormat="1" ht="63.75">
      <c r="A32" s="66">
        <v>26</v>
      </c>
      <c r="B32" s="67" t="s">
        <v>333</v>
      </c>
      <c r="C32" s="32">
        <v>18</v>
      </c>
      <c r="D32" s="32">
        <v>18</v>
      </c>
      <c r="E32" s="33">
        <v>100</v>
      </c>
      <c r="F32" s="32">
        <v>6</v>
      </c>
      <c r="G32" s="33">
        <v>33.333333333333336</v>
      </c>
      <c r="H32" s="32">
        <v>12</v>
      </c>
      <c r="I32" s="33">
        <v>66.66666666666667</v>
      </c>
      <c r="J32" s="32"/>
      <c r="K32" s="33"/>
      <c r="L32" s="32"/>
      <c r="M32" s="34"/>
      <c r="N32" s="32"/>
      <c r="O32" s="33"/>
      <c r="P32" s="34">
        <v>50</v>
      </c>
      <c r="Q32" s="33">
        <v>100</v>
      </c>
      <c r="R32" s="32"/>
      <c r="S32" s="33"/>
      <c r="T32" s="35"/>
    </row>
    <row r="33" spans="1:20" s="36" customFormat="1" ht="25.5">
      <c r="A33" s="66">
        <v>27</v>
      </c>
      <c r="B33" s="68" t="s">
        <v>100</v>
      </c>
      <c r="C33" s="32">
        <v>31</v>
      </c>
      <c r="D33" s="32">
        <v>31</v>
      </c>
      <c r="E33" s="33">
        <v>100</v>
      </c>
      <c r="F33" s="32">
        <v>2</v>
      </c>
      <c r="G33" s="33">
        <v>6.451612903225806</v>
      </c>
      <c r="H33" s="32">
        <v>29</v>
      </c>
      <c r="I33" s="33">
        <v>93.54838709677419</v>
      </c>
      <c r="J33" s="32"/>
      <c r="K33" s="33"/>
      <c r="L33" s="32"/>
      <c r="M33" s="34"/>
      <c r="N33" s="32"/>
      <c r="O33" s="33"/>
      <c r="P33" s="34">
        <v>23</v>
      </c>
      <c r="Q33" s="33">
        <v>100</v>
      </c>
      <c r="R33" s="32"/>
      <c r="S33" s="33"/>
      <c r="T33" s="35"/>
    </row>
    <row r="34" spans="1:20" s="36" customFormat="1" ht="12.75">
      <c r="A34" s="66">
        <v>28</v>
      </c>
      <c r="B34" s="68" t="s">
        <v>101</v>
      </c>
      <c r="C34" s="32">
        <v>68</v>
      </c>
      <c r="D34" s="32">
        <v>65</v>
      </c>
      <c r="E34" s="33">
        <v>95.58823529411765</v>
      </c>
      <c r="F34" s="32">
        <v>11</v>
      </c>
      <c r="G34" s="33">
        <v>16.923076923076923</v>
      </c>
      <c r="H34" s="32">
        <v>54</v>
      </c>
      <c r="I34" s="33">
        <v>83.07692307692308</v>
      </c>
      <c r="J34" s="32">
        <v>3</v>
      </c>
      <c r="K34" s="33">
        <v>4.411764705882353</v>
      </c>
      <c r="L34" s="32">
        <v>3</v>
      </c>
      <c r="M34" s="34">
        <v>100</v>
      </c>
      <c r="N34" s="32"/>
      <c r="O34" s="33"/>
      <c r="P34" s="34">
        <v>22</v>
      </c>
      <c r="Q34" s="33">
        <v>100</v>
      </c>
      <c r="R34" s="32"/>
      <c r="S34" s="33"/>
      <c r="T34" s="35"/>
    </row>
    <row r="35" spans="1:20" s="36" customFormat="1" ht="25.5">
      <c r="A35" s="66">
        <v>29</v>
      </c>
      <c r="B35" s="68" t="s">
        <v>102</v>
      </c>
      <c r="C35" s="32">
        <v>27</v>
      </c>
      <c r="D35" s="32">
        <v>27</v>
      </c>
      <c r="E35" s="33">
        <v>100</v>
      </c>
      <c r="F35" s="32">
        <v>15</v>
      </c>
      <c r="G35" s="33">
        <v>55.55555555555556</v>
      </c>
      <c r="H35" s="32">
        <v>12</v>
      </c>
      <c r="I35" s="33">
        <v>44.44444444444444</v>
      </c>
      <c r="J35" s="32"/>
      <c r="K35" s="33"/>
      <c r="L35" s="32"/>
      <c r="M35" s="34"/>
      <c r="N35" s="32"/>
      <c r="O35" s="34"/>
      <c r="P35" s="34">
        <v>5</v>
      </c>
      <c r="Q35" s="33">
        <v>100</v>
      </c>
      <c r="R35" s="32"/>
      <c r="S35" s="33"/>
      <c r="T35" s="35"/>
    </row>
    <row r="36" spans="1:20" s="36" customFormat="1" ht="25.5">
      <c r="A36" s="66">
        <v>30</v>
      </c>
      <c r="B36" s="67" t="s">
        <v>103</v>
      </c>
      <c r="C36" s="32">
        <v>56</v>
      </c>
      <c r="D36" s="32">
        <v>55</v>
      </c>
      <c r="E36" s="33">
        <v>98.21428571428571</v>
      </c>
      <c r="F36" s="32">
        <v>8</v>
      </c>
      <c r="G36" s="33">
        <v>14.545454545454545</v>
      </c>
      <c r="H36" s="32">
        <v>47</v>
      </c>
      <c r="I36" s="33">
        <v>85.45454545454545</v>
      </c>
      <c r="J36" s="32">
        <v>1</v>
      </c>
      <c r="K36" s="33">
        <v>1.7857142857142858</v>
      </c>
      <c r="L36" s="32">
        <v>1</v>
      </c>
      <c r="M36" s="34">
        <v>100</v>
      </c>
      <c r="N36" s="32"/>
      <c r="O36" s="34"/>
      <c r="P36" s="34">
        <v>25</v>
      </c>
      <c r="Q36" s="33">
        <v>100</v>
      </c>
      <c r="R36" s="32"/>
      <c r="S36" s="33"/>
      <c r="T36" s="35"/>
    </row>
    <row r="37" spans="1:20" s="36" customFormat="1" ht="12.75">
      <c r="A37" s="66">
        <v>31</v>
      </c>
      <c r="B37" s="67" t="s">
        <v>104</v>
      </c>
      <c r="C37" s="32">
        <v>34</v>
      </c>
      <c r="D37" s="32">
        <v>34</v>
      </c>
      <c r="E37" s="33">
        <v>100</v>
      </c>
      <c r="F37" s="32">
        <v>4</v>
      </c>
      <c r="G37" s="33">
        <v>11.764705882352942</v>
      </c>
      <c r="H37" s="32">
        <v>30</v>
      </c>
      <c r="I37" s="33">
        <v>88.23529411764706</v>
      </c>
      <c r="J37" s="32"/>
      <c r="K37" s="33"/>
      <c r="L37" s="32"/>
      <c r="M37" s="34"/>
      <c r="N37" s="32"/>
      <c r="O37" s="33"/>
      <c r="P37" s="34">
        <v>15</v>
      </c>
      <c r="Q37" s="33">
        <v>100</v>
      </c>
      <c r="R37" s="32"/>
      <c r="S37" s="33"/>
      <c r="T37" s="35"/>
    </row>
    <row r="38" spans="1:20" s="36" customFormat="1" ht="12.75">
      <c r="A38" s="66">
        <v>32</v>
      </c>
      <c r="B38" s="67" t="s">
        <v>105</v>
      </c>
      <c r="C38" s="32">
        <v>2</v>
      </c>
      <c r="D38" s="32">
        <v>2</v>
      </c>
      <c r="E38" s="33">
        <v>100</v>
      </c>
      <c r="F38" s="32"/>
      <c r="G38" s="33"/>
      <c r="H38" s="32">
        <v>2</v>
      </c>
      <c r="I38" s="33">
        <v>100</v>
      </c>
      <c r="J38" s="32"/>
      <c r="K38" s="33"/>
      <c r="L38" s="32"/>
      <c r="M38" s="34"/>
      <c r="N38" s="32"/>
      <c r="O38" s="33"/>
      <c r="P38" s="34">
        <v>6</v>
      </c>
      <c r="Q38" s="33">
        <v>100</v>
      </c>
      <c r="R38" s="32"/>
      <c r="S38" s="33"/>
      <c r="T38" s="35"/>
    </row>
    <row r="39" spans="1:20" s="36" customFormat="1" ht="38.25">
      <c r="A39" s="66">
        <v>33</v>
      </c>
      <c r="B39" s="67" t="s">
        <v>106</v>
      </c>
      <c r="C39" s="32">
        <v>2</v>
      </c>
      <c r="D39" s="32">
        <v>2</v>
      </c>
      <c r="E39" s="33">
        <v>100</v>
      </c>
      <c r="F39" s="32"/>
      <c r="G39" s="33"/>
      <c r="H39" s="32">
        <v>2</v>
      </c>
      <c r="I39" s="33">
        <v>100</v>
      </c>
      <c r="J39" s="32"/>
      <c r="K39" s="33"/>
      <c r="L39" s="32"/>
      <c r="M39" s="34"/>
      <c r="N39" s="32"/>
      <c r="O39" s="33"/>
      <c r="P39" s="34">
        <v>0</v>
      </c>
      <c r="Q39" s="33">
        <v>0</v>
      </c>
      <c r="R39" s="32"/>
      <c r="S39" s="33"/>
      <c r="T39" s="35"/>
    </row>
    <row r="40" spans="1:20" s="36" customFormat="1" ht="12.75">
      <c r="A40" s="66">
        <v>34</v>
      </c>
      <c r="B40" s="67" t="s">
        <v>107</v>
      </c>
      <c r="C40" s="32">
        <v>20</v>
      </c>
      <c r="D40" s="32">
        <v>20</v>
      </c>
      <c r="E40" s="33">
        <v>100</v>
      </c>
      <c r="F40" s="32">
        <v>2</v>
      </c>
      <c r="G40" s="33">
        <v>10</v>
      </c>
      <c r="H40" s="32">
        <v>18</v>
      </c>
      <c r="I40" s="33">
        <v>90</v>
      </c>
      <c r="J40" s="32"/>
      <c r="K40" s="33"/>
      <c r="L40" s="32"/>
      <c r="M40" s="34"/>
      <c r="N40" s="32"/>
      <c r="O40" s="33"/>
      <c r="P40" s="34">
        <v>4</v>
      </c>
      <c r="Q40" s="33">
        <v>100</v>
      </c>
      <c r="R40" s="32"/>
      <c r="S40" s="33"/>
      <c r="T40" s="35"/>
    </row>
    <row r="41" spans="1:20" s="36" customFormat="1" ht="30" customHeight="1">
      <c r="A41" s="66">
        <v>35</v>
      </c>
      <c r="B41" s="67" t="s">
        <v>259</v>
      </c>
      <c r="C41" s="32">
        <v>40</v>
      </c>
      <c r="D41" s="32">
        <v>40</v>
      </c>
      <c r="E41" s="33">
        <v>100</v>
      </c>
      <c r="F41" s="32">
        <v>8</v>
      </c>
      <c r="G41" s="33">
        <v>20</v>
      </c>
      <c r="H41" s="32">
        <v>32</v>
      </c>
      <c r="I41" s="33">
        <v>80</v>
      </c>
      <c r="J41" s="32"/>
      <c r="K41" s="33"/>
      <c r="L41" s="32"/>
      <c r="M41" s="34"/>
      <c r="N41" s="32"/>
      <c r="O41" s="33"/>
      <c r="P41" s="34">
        <v>8</v>
      </c>
      <c r="Q41" s="33">
        <v>100</v>
      </c>
      <c r="R41" s="32"/>
      <c r="S41" s="33"/>
      <c r="T41" s="35"/>
    </row>
    <row r="42" spans="1:20" s="36" customFormat="1" ht="25.5">
      <c r="A42" s="66">
        <v>36</v>
      </c>
      <c r="B42" s="67" t="s">
        <v>109</v>
      </c>
      <c r="C42" s="32">
        <v>17</v>
      </c>
      <c r="D42" s="32">
        <v>17</v>
      </c>
      <c r="E42" s="33">
        <v>100</v>
      </c>
      <c r="F42" s="32">
        <v>1</v>
      </c>
      <c r="G42" s="33">
        <v>5.882352941176471</v>
      </c>
      <c r="H42" s="32">
        <v>16</v>
      </c>
      <c r="I42" s="33">
        <v>94.11764705882354</v>
      </c>
      <c r="J42" s="32"/>
      <c r="K42" s="33"/>
      <c r="L42" s="32"/>
      <c r="M42" s="34"/>
      <c r="N42" s="32"/>
      <c r="O42" s="33"/>
      <c r="P42" s="34">
        <v>15</v>
      </c>
      <c r="Q42" s="33">
        <v>100</v>
      </c>
      <c r="R42" s="32"/>
      <c r="S42" s="33"/>
      <c r="T42" s="35"/>
    </row>
    <row r="43" spans="1:20" s="36" customFormat="1" ht="51">
      <c r="A43" s="66">
        <v>37</v>
      </c>
      <c r="B43" s="67" t="s">
        <v>110</v>
      </c>
      <c r="C43" s="32">
        <v>1</v>
      </c>
      <c r="D43" s="32">
        <v>1</v>
      </c>
      <c r="E43" s="33">
        <v>100</v>
      </c>
      <c r="F43" s="32"/>
      <c r="G43" s="33"/>
      <c r="H43" s="32">
        <v>1</v>
      </c>
      <c r="I43" s="33">
        <v>100</v>
      </c>
      <c r="J43" s="32"/>
      <c r="K43" s="33"/>
      <c r="L43" s="32"/>
      <c r="M43" s="34"/>
      <c r="N43" s="32"/>
      <c r="O43" s="33"/>
      <c r="P43" s="34">
        <v>1</v>
      </c>
      <c r="Q43" s="33">
        <v>100</v>
      </c>
      <c r="R43" s="32"/>
      <c r="S43" s="33"/>
      <c r="T43" s="35"/>
    </row>
    <row r="44" spans="1:20" s="36" customFormat="1" ht="25.5">
      <c r="A44" s="66">
        <v>38</v>
      </c>
      <c r="B44" s="68" t="s">
        <v>383</v>
      </c>
      <c r="C44" s="32">
        <v>0</v>
      </c>
      <c r="D44" s="32"/>
      <c r="E44" s="33"/>
      <c r="F44" s="32"/>
      <c r="G44" s="33"/>
      <c r="H44" s="32"/>
      <c r="I44" s="33"/>
      <c r="J44" s="32"/>
      <c r="K44" s="33"/>
      <c r="L44" s="32"/>
      <c r="M44" s="34"/>
      <c r="N44" s="32"/>
      <c r="O44" s="33"/>
      <c r="P44" s="97"/>
      <c r="Q44" s="33"/>
      <c r="R44" s="32"/>
      <c r="S44" s="33"/>
      <c r="T44" s="35"/>
    </row>
    <row r="45" spans="1:20" s="36" customFormat="1" ht="13.5" customHeight="1">
      <c r="A45" s="37"/>
      <c r="B45" s="38" t="s">
        <v>111</v>
      </c>
      <c r="C45" s="39">
        <v>3025</v>
      </c>
      <c r="D45" s="39">
        <v>2986</v>
      </c>
      <c r="E45" s="40">
        <v>98.7107438016529</v>
      </c>
      <c r="F45" s="39">
        <v>946</v>
      </c>
      <c r="G45" s="40">
        <v>31.681178834561287</v>
      </c>
      <c r="H45" s="39">
        <v>2040</v>
      </c>
      <c r="I45" s="40">
        <v>68.31882116543872</v>
      </c>
      <c r="J45" s="39">
        <v>39</v>
      </c>
      <c r="K45" s="40">
        <v>1.2892561983471074</v>
      </c>
      <c r="L45" s="39">
        <v>36</v>
      </c>
      <c r="M45" s="41">
        <v>92.3076923076923</v>
      </c>
      <c r="N45" s="39">
        <v>3</v>
      </c>
      <c r="O45" s="40">
        <v>7.6923076923076925</v>
      </c>
      <c r="P45" s="39">
        <v>645</v>
      </c>
      <c r="Q45" s="41">
        <v>100</v>
      </c>
      <c r="R45" s="39">
        <v>0</v>
      </c>
      <c r="S45" s="40">
        <v>0</v>
      </c>
      <c r="T45" s="35"/>
    </row>
    <row r="46" spans="1:19" s="36" customFormat="1" ht="16.5" customHeight="1">
      <c r="A46" s="250" t="s">
        <v>112</v>
      </c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2"/>
    </row>
    <row r="47" spans="1:19" s="36" customFormat="1" ht="12.75">
      <c r="A47" s="67">
        <v>1</v>
      </c>
      <c r="B47" s="68" t="s">
        <v>114</v>
      </c>
      <c r="C47" s="66">
        <v>2042</v>
      </c>
      <c r="D47" s="66">
        <v>1983</v>
      </c>
      <c r="E47" s="75">
        <v>97.11067580803135</v>
      </c>
      <c r="F47" s="66">
        <v>666</v>
      </c>
      <c r="G47" s="75">
        <v>33.58547655068079</v>
      </c>
      <c r="H47" s="66">
        <v>1317</v>
      </c>
      <c r="I47" s="75">
        <v>66.41452344931922</v>
      </c>
      <c r="J47" s="66">
        <v>59</v>
      </c>
      <c r="K47" s="75">
        <v>2.889324191968658</v>
      </c>
      <c r="L47" s="66">
        <v>55</v>
      </c>
      <c r="M47" s="75">
        <v>93.22033898305085</v>
      </c>
      <c r="N47" s="66">
        <v>4</v>
      </c>
      <c r="O47" s="75">
        <v>6.779661016949152</v>
      </c>
      <c r="P47" s="66">
        <v>494</v>
      </c>
      <c r="Q47" s="33">
        <v>100</v>
      </c>
      <c r="R47" s="66"/>
      <c r="S47" s="75"/>
    </row>
    <row r="48" spans="1:19" s="36" customFormat="1" ht="25.5">
      <c r="A48" s="67">
        <v>2</v>
      </c>
      <c r="B48" s="68" t="s">
        <v>116</v>
      </c>
      <c r="C48" s="66">
        <v>147</v>
      </c>
      <c r="D48" s="66">
        <v>141</v>
      </c>
      <c r="E48" s="75">
        <v>95.91836734693878</v>
      </c>
      <c r="F48" s="66">
        <v>70</v>
      </c>
      <c r="G48" s="75">
        <v>49.645390070921984</v>
      </c>
      <c r="H48" s="66">
        <v>71</v>
      </c>
      <c r="I48" s="75">
        <v>50.354609929078016</v>
      </c>
      <c r="J48" s="66">
        <v>6</v>
      </c>
      <c r="K48" s="75">
        <v>4.081632653061225</v>
      </c>
      <c r="L48" s="66">
        <v>6</v>
      </c>
      <c r="M48" s="75">
        <v>100</v>
      </c>
      <c r="N48" s="66"/>
      <c r="O48" s="75"/>
      <c r="P48" s="66">
        <v>29</v>
      </c>
      <c r="Q48" s="33">
        <v>100</v>
      </c>
      <c r="R48" s="66"/>
      <c r="S48" s="75"/>
    </row>
    <row r="49" spans="1:19" s="36" customFormat="1" ht="57" customHeight="1">
      <c r="A49" s="67">
        <v>3</v>
      </c>
      <c r="B49" s="68" t="s">
        <v>333</v>
      </c>
      <c r="C49" s="66">
        <v>15</v>
      </c>
      <c r="D49" s="66">
        <v>15</v>
      </c>
      <c r="E49" s="75">
        <v>100</v>
      </c>
      <c r="F49" s="66">
        <v>1</v>
      </c>
      <c r="G49" s="75">
        <v>6.666666666666667</v>
      </c>
      <c r="H49" s="66">
        <v>14</v>
      </c>
      <c r="I49" s="75">
        <v>93.33333333333333</v>
      </c>
      <c r="J49" s="66"/>
      <c r="K49" s="75"/>
      <c r="L49" s="66"/>
      <c r="M49" s="75"/>
      <c r="N49" s="66"/>
      <c r="O49" s="75"/>
      <c r="P49" s="66">
        <v>1</v>
      </c>
      <c r="Q49" s="33">
        <v>100</v>
      </c>
      <c r="R49" s="66"/>
      <c r="S49" s="75"/>
    </row>
    <row r="50" spans="1:19" s="36" customFormat="1" ht="12.75">
      <c r="A50" s="67">
        <v>4</v>
      </c>
      <c r="B50" s="68" t="s">
        <v>101</v>
      </c>
      <c r="C50" s="66">
        <v>78</v>
      </c>
      <c r="D50" s="66">
        <v>77</v>
      </c>
      <c r="E50" s="75">
        <v>98.71794871794872</v>
      </c>
      <c r="F50" s="66">
        <v>26</v>
      </c>
      <c r="G50" s="75">
        <v>33.76623376623377</v>
      </c>
      <c r="H50" s="66">
        <v>51</v>
      </c>
      <c r="I50" s="75">
        <v>66.23376623376623</v>
      </c>
      <c r="J50" s="66">
        <v>1</v>
      </c>
      <c r="K50" s="75">
        <v>1.2820512820512822</v>
      </c>
      <c r="L50" s="66">
        <v>1</v>
      </c>
      <c r="M50" s="34">
        <v>100</v>
      </c>
      <c r="N50" s="66"/>
      <c r="O50" s="75"/>
      <c r="P50" s="66">
        <v>19</v>
      </c>
      <c r="Q50" s="33">
        <v>100</v>
      </c>
      <c r="R50" s="66"/>
      <c r="S50" s="75"/>
    </row>
    <row r="51" spans="1:19" s="36" customFormat="1" ht="25.5">
      <c r="A51" s="67">
        <v>5</v>
      </c>
      <c r="B51" s="68" t="s">
        <v>103</v>
      </c>
      <c r="C51" s="66">
        <v>1</v>
      </c>
      <c r="D51" s="66">
        <v>1</v>
      </c>
      <c r="E51" s="75">
        <v>100</v>
      </c>
      <c r="F51" s="66">
        <v>1</v>
      </c>
      <c r="G51" s="75">
        <v>100</v>
      </c>
      <c r="H51" s="66"/>
      <c r="I51" s="75"/>
      <c r="J51" s="66"/>
      <c r="K51" s="75"/>
      <c r="L51" s="66"/>
      <c r="M51" s="75"/>
      <c r="N51" s="66"/>
      <c r="O51" s="75"/>
      <c r="P51" s="66"/>
      <c r="Q51" s="33">
        <v>100</v>
      </c>
      <c r="R51" s="66"/>
      <c r="S51" s="75"/>
    </row>
    <row r="52" spans="1:19" s="36" customFormat="1" ht="51">
      <c r="A52" s="67">
        <v>6</v>
      </c>
      <c r="B52" s="68" t="s">
        <v>260</v>
      </c>
      <c r="C52" s="66">
        <v>69</v>
      </c>
      <c r="D52" s="66">
        <v>66</v>
      </c>
      <c r="E52" s="75">
        <v>95.65217391304348</v>
      </c>
      <c r="F52" s="66">
        <v>18</v>
      </c>
      <c r="G52" s="75">
        <v>27.272727272727273</v>
      </c>
      <c r="H52" s="66">
        <v>48</v>
      </c>
      <c r="I52" s="75">
        <v>72.72727272727273</v>
      </c>
      <c r="J52" s="66">
        <v>3</v>
      </c>
      <c r="K52" s="75">
        <v>4.3478260869565215</v>
      </c>
      <c r="L52" s="66">
        <v>3</v>
      </c>
      <c r="M52" s="34">
        <v>100</v>
      </c>
      <c r="N52" s="66"/>
      <c r="O52" s="75"/>
      <c r="P52" s="66">
        <v>23</v>
      </c>
      <c r="Q52" s="33">
        <v>100</v>
      </c>
      <c r="R52" s="66"/>
      <c r="S52" s="75"/>
    </row>
    <row r="53" spans="1:19" s="36" customFormat="1" ht="25.5">
      <c r="A53" s="67">
        <v>7</v>
      </c>
      <c r="B53" s="68" t="s">
        <v>117</v>
      </c>
      <c r="C53" s="66">
        <v>135</v>
      </c>
      <c r="D53" s="66">
        <v>131</v>
      </c>
      <c r="E53" s="75">
        <v>97.03703703703704</v>
      </c>
      <c r="F53" s="66">
        <v>64</v>
      </c>
      <c r="G53" s="75">
        <v>48.85496183206107</v>
      </c>
      <c r="H53" s="66">
        <v>67</v>
      </c>
      <c r="I53" s="75">
        <v>51.14503816793893</v>
      </c>
      <c r="J53" s="66">
        <v>4</v>
      </c>
      <c r="K53" s="75">
        <v>2.962962962962963</v>
      </c>
      <c r="L53" s="66">
        <v>4</v>
      </c>
      <c r="M53" s="34">
        <v>100</v>
      </c>
      <c r="N53" s="66"/>
      <c r="O53" s="75"/>
      <c r="P53" s="66">
        <v>16</v>
      </c>
      <c r="Q53" s="33">
        <v>100</v>
      </c>
      <c r="R53" s="66"/>
      <c r="S53" s="75"/>
    </row>
    <row r="54" spans="1:19" s="36" customFormat="1" ht="25.5">
      <c r="A54" s="67">
        <v>8</v>
      </c>
      <c r="B54" s="68" t="s">
        <v>118</v>
      </c>
      <c r="C54" s="66">
        <v>20</v>
      </c>
      <c r="D54" s="66">
        <v>20</v>
      </c>
      <c r="E54" s="75">
        <v>100</v>
      </c>
      <c r="F54" s="66">
        <v>4</v>
      </c>
      <c r="G54" s="75">
        <v>20</v>
      </c>
      <c r="H54" s="66">
        <v>16</v>
      </c>
      <c r="I54" s="75">
        <v>80</v>
      </c>
      <c r="J54" s="66"/>
      <c r="K54" s="75"/>
      <c r="L54" s="66"/>
      <c r="M54" s="34"/>
      <c r="N54" s="66"/>
      <c r="O54" s="75"/>
      <c r="P54" s="66">
        <v>3</v>
      </c>
      <c r="Q54" s="33">
        <v>100</v>
      </c>
      <c r="R54" s="66"/>
      <c r="S54" s="75"/>
    </row>
    <row r="55" spans="1:19" s="36" customFormat="1" ht="12.75">
      <c r="A55" s="67">
        <v>9</v>
      </c>
      <c r="B55" s="68" t="s">
        <v>119</v>
      </c>
      <c r="C55" s="66">
        <v>98</v>
      </c>
      <c r="D55" s="66">
        <v>95</v>
      </c>
      <c r="E55" s="75">
        <v>96.93877551020408</v>
      </c>
      <c r="F55" s="66">
        <v>35</v>
      </c>
      <c r="G55" s="75">
        <v>36.8421052631579</v>
      </c>
      <c r="H55" s="66">
        <v>60</v>
      </c>
      <c r="I55" s="75">
        <v>63.1578947368421</v>
      </c>
      <c r="J55" s="66">
        <v>3</v>
      </c>
      <c r="K55" s="75">
        <v>3.061224489795918</v>
      </c>
      <c r="L55" s="66">
        <v>3</v>
      </c>
      <c r="M55" s="34">
        <v>100</v>
      </c>
      <c r="N55" s="66"/>
      <c r="O55" s="75"/>
      <c r="P55" s="66">
        <v>9</v>
      </c>
      <c r="Q55" s="33">
        <v>100</v>
      </c>
      <c r="R55" s="66"/>
      <c r="S55" s="75"/>
    </row>
    <row r="56" spans="1:19" s="36" customFormat="1" ht="12.75">
      <c r="A56" s="67">
        <v>10</v>
      </c>
      <c r="B56" s="68" t="s">
        <v>105</v>
      </c>
      <c r="C56" s="66">
        <v>2</v>
      </c>
      <c r="D56" s="66">
        <v>2</v>
      </c>
      <c r="E56" s="75">
        <v>100</v>
      </c>
      <c r="F56" s="66"/>
      <c r="G56" s="75"/>
      <c r="H56" s="66">
        <v>2</v>
      </c>
      <c r="I56" s="75">
        <v>100</v>
      </c>
      <c r="J56" s="66"/>
      <c r="K56" s="75"/>
      <c r="L56" s="66"/>
      <c r="M56" s="34"/>
      <c r="N56" s="66"/>
      <c r="O56" s="75"/>
      <c r="P56" s="66">
        <v>0</v>
      </c>
      <c r="Q56" s="33">
        <v>0</v>
      </c>
      <c r="R56" s="66"/>
      <c r="S56" s="75"/>
    </row>
    <row r="57" spans="1:19" s="36" customFormat="1" ht="16.5" customHeight="1">
      <c r="A57" s="70"/>
      <c r="B57" s="38" t="s">
        <v>111</v>
      </c>
      <c r="C57" s="38">
        <v>2607</v>
      </c>
      <c r="D57" s="38">
        <v>2531</v>
      </c>
      <c r="E57" s="76">
        <v>97.08477176831607</v>
      </c>
      <c r="F57" s="38">
        <v>885</v>
      </c>
      <c r="G57" s="76">
        <v>34.96641643619123</v>
      </c>
      <c r="H57" s="38">
        <v>1646</v>
      </c>
      <c r="I57" s="76">
        <v>65.03358356380878</v>
      </c>
      <c r="J57" s="38">
        <v>76</v>
      </c>
      <c r="K57" s="76">
        <v>2.915228231683928</v>
      </c>
      <c r="L57" s="38">
        <v>72</v>
      </c>
      <c r="M57" s="76">
        <v>94.73684210526316</v>
      </c>
      <c r="N57" s="38">
        <v>4</v>
      </c>
      <c r="O57" s="76">
        <v>5.2631578947368425</v>
      </c>
      <c r="P57" s="38">
        <v>594</v>
      </c>
      <c r="Q57" s="77">
        <v>100</v>
      </c>
      <c r="R57" s="38">
        <v>0</v>
      </c>
      <c r="S57" s="76">
        <v>0</v>
      </c>
    </row>
    <row r="58" spans="1:19" s="36" customFormat="1" ht="18" customHeight="1">
      <c r="A58" s="250" t="s">
        <v>120</v>
      </c>
      <c r="B58" s="251"/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2"/>
    </row>
    <row r="59" spans="1:21" s="30" customFormat="1" ht="24">
      <c r="A59" s="69">
        <v>1</v>
      </c>
      <c r="B59" s="71" t="s">
        <v>382</v>
      </c>
      <c r="C59" s="32">
        <v>0</v>
      </c>
      <c r="D59" s="32"/>
      <c r="E59" s="33"/>
      <c r="F59" s="32"/>
      <c r="G59" s="33"/>
      <c r="H59" s="32"/>
      <c r="I59" s="33"/>
      <c r="J59" s="32"/>
      <c r="K59" s="32"/>
      <c r="L59" s="32"/>
      <c r="M59" s="32"/>
      <c r="N59" s="32"/>
      <c r="O59" s="32"/>
      <c r="P59" s="32">
        <v>0</v>
      </c>
      <c r="Q59" s="33">
        <v>0</v>
      </c>
      <c r="R59" s="32"/>
      <c r="S59" s="32"/>
      <c r="T59" s="74"/>
      <c r="U59" s="74"/>
    </row>
    <row r="60" spans="1:21" s="30" customFormat="1" ht="36">
      <c r="A60" s="69">
        <v>2</v>
      </c>
      <c r="B60" s="71" t="s">
        <v>319</v>
      </c>
      <c r="C60" s="32">
        <v>2</v>
      </c>
      <c r="D60" s="32">
        <v>2</v>
      </c>
      <c r="E60" s="33">
        <v>100</v>
      </c>
      <c r="F60" s="32"/>
      <c r="G60" s="33"/>
      <c r="H60" s="32">
        <v>2</v>
      </c>
      <c r="I60" s="33">
        <v>100</v>
      </c>
      <c r="J60" s="32"/>
      <c r="K60" s="32"/>
      <c r="L60" s="32"/>
      <c r="M60" s="32"/>
      <c r="N60" s="32"/>
      <c r="O60" s="32"/>
      <c r="P60" s="32">
        <v>2</v>
      </c>
      <c r="Q60" s="33">
        <v>100</v>
      </c>
      <c r="R60" s="32"/>
      <c r="S60" s="32"/>
      <c r="T60" s="74"/>
      <c r="U60" s="74"/>
    </row>
    <row r="61" spans="1:21" s="30" customFormat="1" ht="12">
      <c r="A61" s="69">
        <v>3</v>
      </c>
      <c r="B61" s="71" t="s">
        <v>121</v>
      </c>
      <c r="C61" s="32">
        <v>9</v>
      </c>
      <c r="D61" s="32">
        <v>9</v>
      </c>
      <c r="E61" s="33">
        <v>100</v>
      </c>
      <c r="F61" s="32">
        <v>4</v>
      </c>
      <c r="G61" s="33">
        <v>44.44444444444444</v>
      </c>
      <c r="H61" s="32">
        <v>5</v>
      </c>
      <c r="I61" s="33">
        <v>55.55555555555556</v>
      </c>
      <c r="J61" s="32"/>
      <c r="K61" s="32"/>
      <c r="L61" s="32"/>
      <c r="M61" s="32"/>
      <c r="N61" s="32"/>
      <c r="O61" s="32"/>
      <c r="P61" s="32">
        <v>0</v>
      </c>
      <c r="Q61" s="33">
        <v>0</v>
      </c>
      <c r="R61" s="32"/>
      <c r="S61" s="32"/>
      <c r="T61" s="74"/>
      <c r="U61" s="74"/>
    </row>
    <row r="62" spans="1:21" s="30" customFormat="1" ht="15" customHeight="1">
      <c r="A62" s="69">
        <v>4</v>
      </c>
      <c r="B62" s="71" t="s">
        <v>240</v>
      </c>
      <c r="C62" s="32">
        <v>2</v>
      </c>
      <c r="D62" s="32">
        <v>2</v>
      </c>
      <c r="E62" s="33">
        <v>100</v>
      </c>
      <c r="F62" s="32">
        <v>1</v>
      </c>
      <c r="G62" s="33">
        <v>50</v>
      </c>
      <c r="H62" s="32">
        <v>1</v>
      </c>
      <c r="I62" s="33">
        <v>50</v>
      </c>
      <c r="J62" s="32"/>
      <c r="K62" s="32"/>
      <c r="L62" s="32"/>
      <c r="M62" s="32"/>
      <c r="N62" s="32"/>
      <c r="O62" s="32"/>
      <c r="P62" s="32">
        <v>0</v>
      </c>
      <c r="Q62" s="33">
        <v>0</v>
      </c>
      <c r="R62" s="32"/>
      <c r="S62" s="32"/>
      <c r="T62" s="74"/>
      <c r="U62" s="74"/>
    </row>
    <row r="63" spans="1:21" s="30" customFormat="1" ht="24">
      <c r="A63" s="69">
        <v>5</v>
      </c>
      <c r="B63" s="71" t="s">
        <v>320</v>
      </c>
      <c r="C63" s="32">
        <v>46</v>
      </c>
      <c r="D63" s="32">
        <v>46</v>
      </c>
      <c r="E63" s="33">
        <v>100</v>
      </c>
      <c r="F63" s="32">
        <v>12</v>
      </c>
      <c r="G63" s="33">
        <v>26.08695652173913</v>
      </c>
      <c r="H63" s="32">
        <v>34</v>
      </c>
      <c r="I63" s="33">
        <v>73.91304347826087</v>
      </c>
      <c r="J63" s="32"/>
      <c r="K63" s="32"/>
      <c r="L63" s="32"/>
      <c r="M63" s="32"/>
      <c r="N63" s="32"/>
      <c r="O63" s="32"/>
      <c r="P63" s="32">
        <v>15</v>
      </c>
      <c r="Q63" s="33">
        <v>100</v>
      </c>
      <c r="R63" s="32"/>
      <c r="S63" s="32"/>
      <c r="T63" s="74"/>
      <c r="U63" s="74"/>
    </row>
    <row r="64" spans="1:21" s="30" customFormat="1" ht="36">
      <c r="A64" s="69">
        <v>6</v>
      </c>
      <c r="B64" s="71" t="s">
        <v>321</v>
      </c>
      <c r="C64" s="32">
        <v>219</v>
      </c>
      <c r="D64" s="32">
        <v>219</v>
      </c>
      <c r="E64" s="33">
        <v>100</v>
      </c>
      <c r="F64" s="32">
        <v>81</v>
      </c>
      <c r="G64" s="33">
        <v>36.986301369863014</v>
      </c>
      <c r="H64" s="32">
        <v>138</v>
      </c>
      <c r="I64" s="33">
        <v>63.013698630136986</v>
      </c>
      <c r="J64" s="32"/>
      <c r="K64" s="32"/>
      <c r="L64" s="32"/>
      <c r="M64" s="32"/>
      <c r="N64" s="32"/>
      <c r="O64" s="32"/>
      <c r="P64" s="32">
        <v>52</v>
      </c>
      <c r="Q64" s="33">
        <v>100</v>
      </c>
      <c r="R64" s="32"/>
      <c r="S64" s="32"/>
      <c r="T64" s="74"/>
      <c r="U64" s="74"/>
    </row>
    <row r="65" spans="1:21" s="30" customFormat="1" ht="24">
      <c r="A65" s="69">
        <v>7</v>
      </c>
      <c r="B65" s="71" t="s">
        <v>100</v>
      </c>
      <c r="C65" s="32">
        <v>68</v>
      </c>
      <c r="D65" s="32">
        <v>68</v>
      </c>
      <c r="E65" s="33">
        <v>100</v>
      </c>
      <c r="F65" s="32">
        <v>19</v>
      </c>
      <c r="G65" s="33">
        <v>27.941176470588236</v>
      </c>
      <c r="H65" s="32">
        <v>49</v>
      </c>
      <c r="I65" s="33">
        <v>72.05882352941177</v>
      </c>
      <c r="J65" s="32"/>
      <c r="K65" s="32"/>
      <c r="L65" s="32"/>
      <c r="M65" s="32"/>
      <c r="N65" s="32"/>
      <c r="O65" s="32"/>
      <c r="P65" s="32">
        <v>18</v>
      </c>
      <c r="Q65" s="33">
        <v>100</v>
      </c>
      <c r="R65" s="32"/>
      <c r="S65" s="32"/>
      <c r="T65" s="74"/>
      <c r="U65" s="74"/>
    </row>
    <row r="66" spans="1:21" s="30" customFormat="1" ht="12">
      <c r="A66" s="69">
        <v>8</v>
      </c>
      <c r="B66" s="71" t="s">
        <v>101</v>
      </c>
      <c r="C66" s="32">
        <v>11</v>
      </c>
      <c r="D66" s="32">
        <v>10</v>
      </c>
      <c r="E66" s="33">
        <v>90.9090909090909</v>
      </c>
      <c r="F66" s="32">
        <v>2</v>
      </c>
      <c r="G66" s="33">
        <v>20</v>
      </c>
      <c r="H66" s="32">
        <v>8</v>
      </c>
      <c r="I66" s="33">
        <v>80</v>
      </c>
      <c r="J66" s="32">
        <v>1</v>
      </c>
      <c r="K66" s="32">
        <v>9.090909090909092</v>
      </c>
      <c r="L66" s="32">
        <v>1</v>
      </c>
      <c r="M66" s="32">
        <v>100</v>
      </c>
      <c r="N66" s="32"/>
      <c r="O66" s="32"/>
      <c r="P66" s="32">
        <v>0</v>
      </c>
      <c r="Q66" s="33">
        <v>0</v>
      </c>
      <c r="R66" s="32"/>
      <c r="S66" s="32"/>
      <c r="T66" s="74"/>
      <c r="U66" s="74"/>
    </row>
    <row r="67" spans="1:21" s="30" customFormat="1" ht="24">
      <c r="A67" s="69">
        <v>9</v>
      </c>
      <c r="B67" s="71" t="s">
        <v>103</v>
      </c>
      <c r="C67" s="32">
        <v>0</v>
      </c>
      <c r="D67" s="32"/>
      <c r="E67" s="33"/>
      <c r="F67" s="32"/>
      <c r="G67" s="33"/>
      <c r="H67" s="32"/>
      <c r="I67" s="33"/>
      <c r="J67" s="32"/>
      <c r="K67" s="32"/>
      <c r="L67" s="32"/>
      <c r="M67" s="32"/>
      <c r="N67" s="32"/>
      <c r="O67" s="32"/>
      <c r="P67" s="32">
        <v>0</v>
      </c>
      <c r="Q67" s="33">
        <v>0</v>
      </c>
      <c r="R67" s="32"/>
      <c r="S67" s="32"/>
      <c r="T67" s="74"/>
      <c r="U67" s="74"/>
    </row>
    <row r="68" spans="1:21" s="30" customFormat="1" ht="36">
      <c r="A68" s="69">
        <v>10</v>
      </c>
      <c r="B68" s="71" t="s">
        <v>110</v>
      </c>
      <c r="C68" s="32">
        <v>33</v>
      </c>
      <c r="D68" s="32">
        <v>33</v>
      </c>
      <c r="E68" s="33">
        <v>100</v>
      </c>
      <c r="F68" s="32">
        <v>13</v>
      </c>
      <c r="G68" s="33">
        <v>39.39393939393939</v>
      </c>
      <c r="H68" s="32">
        <v>20</v>
      </c>
      <c r="I68" s="33">
        <v>60.60606060606061</v>
      </c>
      <c r="J68" s="32"/>
      <c r="K68" s="32"/>
      <c r="L68" s="32"/>
      <c r="M68" s="32"/>
      <c r="N68" s="32"/>
      <c r="O68" s="32"/>
      <c r="P68" s="32">
        <v>15</v>
      </c>
      <c r="Q68" s="33">
        <v>100</v>
      </c>
      <c r="R68" s="32"/>
      <c r="S68" s="32"/>
      <c r="T68" s="74"/>
      <c r="U68" s="74"/>
    </row>
    <row r="69" spans="1:21" s="30" customFormat="1" ht="36">
      <c r="A69" s="69">
        <v>11</v>
      </c>
      <c r="B69" s="71" t="s">
        <v>334</v>
      </c>
      <c r="C69" s="32">
        <v>4</v>
      </c>
      <c r="D69" s="32">
        <v>4</v>
      </c>
      <c r="E69" s="33">
        <v>100</v>
      </c>
      <c r="F69" s="32"/>
      <c r="G69" s="33"/>
      <c r="H69" s="32">
        <v>4</v>
      </c>
      <c r="I69" s="33">
        <v>100</v>
      </c>
      <c r="J69" s="32"/>
      <c r="K69" s="32"/>
      <c r="L69" s="32"/>
      <c r="M69" s="32"/>
      <c r="N69" s="32"/>
      <c r="O69" s="32"/>
      <c r="P69" s="32">
        <v>1</v>
      </c>
      <c r="Q69" s="33">
        <v>100</v>
      </c>
      <c r="R69" s="32"/>
      <c r="S69" s="32"/>
      <c r="T69" s="74"/>
      <c r="U69" s="74"/>
    </row>
    <row r="70" spans="1:21" s="30" customFormat="1" ht="16.5" customHeight="1">
      <c r="A70" s="69">
        <v>12</v>
      </c>
      <c r="B70" s="71" t="s">
        <v>383</v>
      </c>
      <c r="C70" s="32">
        <v>0</v>
      </c>
      <c r="D70" s="32"/>
      <c r="E70" s="33"/>
      <c r="F70" s="32"/>
      <c r="G70" s="33"/>
      <c r="H70" s="32"/>
      <c r="I70" s="33"/>
      <c r="J70" s="32"/>
      <c r="K70" s="32"/>
      <c r="L70" s="32"/>
      <c r="M70" s="32"/>
      <c r="N70" s="32"/>
      <c r="O70" s="32"/>
      <c r="P70" s="32"/>
      <c r="Q70" s="33"/>
      <c r="R70" s="32"/>
      <c r="S70" s="32"/>
      <c r="T70" s="74"/>
      <c r="U70" s="74"/>
    </row>
    <row r="71" spans="1:21" s="36" customFormat="1" ht="12" customHeight="1">
      <c r="A71" s="70"/>
      <c r="B71" s="38" t="s">
        <v>111</v>
      </c>
      <c r="C71" s="39">
        <v>394</v>
      </c>
      <c r="D71" s="39">
        <v>393</v>
      </c>
      <c r="E71" s="40">
        <v>99.74619289340102</v>
      </c>
      <c r="F71" s="39">
        <v>132</v>
      </c>
      <c r="G71" s="40">
        <v>33.587786259541986</v>
      </c>
      <c r="H71" s="39">
        <v>261</v>
      </c>
      <c r="I71" s="40">
        <v>66.41221374045801</v>
      </c>
      <c r="J71" s="39">
        <v>1</v>
      </c>
      <c r="K71" s="39">
        <v>0.25380710659898476</v>
      </c>
      <c r="L71" s="39">
        <v>1</v>
      </c>
      <c r="M71" s="39">
        <v>100</v>
      </c>
      <c r="N71" s="39">
        <v>0</v>
      </c>
      <c r="O71" s="39">
        <v>0</v>
      </c>
      <c r="P71" s="39">
        <v>103</v>
      </c>
      <c r="Q71" s="41">
        <v>100</v>
      </c>
      <c r="R71" s="39">
        <v>0</v>
      </c>
      <c r="S71" s="39">
        <v>0</v>
      </c>
      <c r="T71" s="35"/>
      <c r="U71" s="35"/>
    </row>
    <row r="72" spans="1:19" s="36" customFormat="1" ht="18.75" customHeight="1">
      <c r="A72" s="250" t="s">
        <v>122</v>
      </c>
      <c r="B72" s="251"/>
      <c r="C72" s="251"/>
      <c r="D72" s="251"/>
      <c r="E72" s="251"/>
      <c r="F72" s="251"/>
      <c r="G72" s="251"/>
      <c r="H72" s="251"/>
      <c r="I72" s="251"/>
      <c r="J72" s="251"/>
      <c r="K72" s="251"/>
      <c r="L72" s="251"/>
      <c r="M72" s="251"/>
      <c r="N72" s="251"/>
      <c r="O72" s="251"/>
      <c r="P72" s="251"/>
      <c r="Q72" s="251"/>
      <c r="R72" s="251"/>
      <c r="S72" s="252"/>
    </row>
    <row r="73" spans="1:19" s="36" customFormat="1" ht="25.5" customHeight="1">
      <c r="A73" s="68">
        <v>1</v>
      </c>
      <c r="B73" s="68" t="s">
        <v>97</v>
      </c>
      <c r="C73" s="96">
        <v>2</v>
      </c>
      <c r="D73" s="96">
        <v>2</v>
      </c>
      <c r="E73" s="96">
        <v>100</v>
      </c>
      <c r="F73" s="96"/>
      <c r="G73" s="96"/>
      <c r="H73" s="96">
        <v>2</v>
      </c>
      <c r="I73" s="96">
        <v>100</v>
      </c>
      <c r="J73" s="96"/>
      <c r="K73" s="96"/>
      <c r="L73" s="96"/>
      <c r="M73" s="96"/>
      <c r="N73" s="96"/>
      <c r="O73" s="96"/>
      <c r="P73" s="96"/>
      <c r="Q73" s="96"/>
      <c r="R73" s="94"/>
      <c r="S73" s="94"/>
    </row>
    <row r="74" spans="1:21" s="36" customFormat="1" ht="12.75">
      <c r="A74" s="67">
        <v>2</v>
      </c>
      <c r="B74" s="95" t="s">
        <v>119</v>
      </c>
      <c r="C74" s="32">
        <v>1</v>
      </c>
      <c r="D74" s="32">
        <v>1</v>
      </c>
      <c r="E74" s="33">
        <v>100</v>
      </c>
      <c r="F74" s="32"/>
      <c r="G74" s="32"/>
      <c r="H74" s="32">
        <v>1</v>
      </c>
      <c r="I74" s="33">
        <v>100</v>
      </c>
      <c r="J74" s="32"/>
      <c r="K74" s="32"/>
      <c r="L74" s="32"/>
      <c r="M74" s="32"/>
      <c r="N74" s="32"/>
      <c r="O74" s="33"/>
      <c r="P74" s="32"/>
      <c r="Q74" s="33"/>
      <c r="R74" s="32"/>
      <c r="S74" s="32"/>
      <c r="T74" s="35"/>
      <c r="U74" s="35"/>
    </row>
    <row r="75" spans="1:21" s="36" customFormat="1" ht="24">
      <c r="A75" s="67">
        <v>3</v>
      </c>
      <c r="B75" s="95" t="s">
        <v>124</v>
      </c>
      <c r="C75" s="32">
        <v>1</v>
      </c>
      <c r="D75" s="32">
        <v>1</v>
      </c>
      <c r="E75" s="33">
        <v>100</v>
      </c>
      <c r="F75" s="32"/>
      <c r="G75" s="32"/>
      <c r="H75" s="32">
        <v>1</v>
      </c>
      <c r="I75" s="33">
        <v>100</v>
      </c>
      <c r="J75" s="32"/>
      <c r="K75" s="32"/>
      <c r="L75" s="32"/>
      <c r="M75" s="32"/>
      <c r="N75" s="32"/>
      <c r="O75" s="33"/>
      <c r="P75" s="32"/>
      <c r="Q75" s="33"/>
      <c r="R75" s="32"/>
      <c r="S75" s="32"/>
      <c r="T75" s="35"/>
      <c r="U75" s="35"/>
    </row>
    <row r="76" spans="1:21" s="36" customFormat="1" ht="14.25" customHeight="1">
      <c r="A76" s="70"/>
      <c r="B76" s="38" t="s">
        <v>111</v>
      </c>
      <c r="C76" s="39">
        <v>4</v>
      </c>
      <c r="D76" s="39">
        <v>4</v>
      </c>
      <c r="E76" s="40">
        <v>100</v>
      </c>
      <c r="F76" s="39">
        <v>0</v>
      </c>
      <c r="G76" s="40">
        <v>0</v>
      </c>
      <c r="H76" s="39">
        <v>4</v>
      </c>
      <c r="I76" s="40">
        <v>100</v>
      </c>
      <c r="J76" s="39">
        <v>0</v>
      </c>
      <c r="K76" s="40">
        <v>0</v>
      </c>
      <c r="L76" s="39">
        <v>0</v>
      </c>
      <c r="M76" s="40">
        <v>0</v>
      </c>
      <c r="N76" s="39">
        <v>0</v>
      </c>
      <c r="O76" s="40">
        <v>0</v>
      </c>
      <c r="P76" s="39">
        <v>0</v>
      </c>
      <c r="Q76" s="39">
        <v>0</v>
      </c>
      <c r="R76" s="39">
        <v>0</v>
      </c>
      <c r="S76" s="39">
        <v>0</v>
      </c>
      <c r="T76" s="35"/>
      <c r="U76" s="35"/>
    </row>
    <row r="77" spans="1:19" s="36" customFormat="1" ht="15.75" customHeight="1">
      <c r="A77" s="70"/>
      <c r="B77" s="42" t="s">
        <v>125</v>
      </c>
      <c r="C77" s="43">
        <v>6030</v>
      </c>
      <c r="D77" s="43">
        <v>5914</v>
      </c>
      <c r="E77" s="44">
        <v>98.07628524046434</v>
      </c>
      <c r="F77" s="43">
        <v>1963</v>
      </c>
      <c r="G77" s="44">
        <v>33.19242475481907</v>
      </c>
      <c r="H77" s="43">
        <v>3951</v>
      </c>
      <c r="I77" s="44">
        <v>66.80757524518093</v>
      </c>
      <c r="J77" s="43">
        <v>116</v>
      </c>
      <c r="K77" s="44">
        <v>1.923714759535655</v>
      </c>
      <c r="L77" s="43">
        <v>109</v>
      </c>
      <c r="M77" s="44">
        <v>93.96551724137932</v>
      </c>
      <c r="N77" s="43">
        <v>7</v>
      </c>
      <c r="O77" s="44">
        <v>6.0344827586206895</v>
      </c>
      <c r="P77" s="43">
        <v>1342</v>
      </c>
      <c r="Q77" s="45">
        <v>100</v>
      </c>
      <c r="R77" s="43">
        <v>0</v>
      </c>
      <c r="S77" s="44">
        <v>0</v>
      </c>
    </row>
    <row r="78" s="36" customFormat="1" ht="12.75">
      <c r="A78" s="46"/>
    </row>
    <row r="79" s="36" customFormat="1" ht="12.75">
      <c r="A79" s="46"/>
    </row>
    <row r="80" s="36" customFormat="1" ht="12.75">
      <c r="A80" s="46"/>
    </row>
    <row r="81" s="36" customFormat="1" ht="12.75">
      <c r="A81" s="46"/>
    </row>
    <row r="82" s="36" customFormat="1" ht="12.75">
      <c r="A82" s="46"/>
    </row>
    <row r="83" s="36" customFormat="1" ht="12.75">
      <c r="A83" s="46"/>
    </row>
    <row r="84" s="36" customFormat="1" ht="12.75">
      <c r="A84" s="46"/>
    </row>
    <row r="85" s="36" customFormat="1" ht="12.75">
      <c r="A85" s="46"/>
    </row>
    <row r="86" s="36" customFormat="1" ht="12.75">
      <c r="A86" s="46"/>
    </row>
    <row r="87" s="36" customFormat="1" ht="12.75">
      <c r="A87" s="46"/>
    </row>
    <row r="88" s="36" customFormat="1" ht="12.75">
      <c r="A88" s="46"/>
    </row>
    <row r="89" s="36" customFormat="1" ht="12.75">
      <c r="A89" s="46"/>
    </row>
    <row r="90" s="36" customFormat="1" ht="12.75">
      <c r="A90" s="46"/>
    </row>
    <row r="91" s="36" customFormat="1" ht="12.75">
      <c r="A91" s="46"/>
    </row>
    <row r="92" s="36" customFormat="1" ht="12.75">
      <c r="A92" s="46"/>
    </row>
    <row r="93" s="36" customFormat="1" ht="12.75">
      <c r="A93" s="46"/>
    </row>
    <row r="94" s="36" customFormat="1" ht="12.75">
      <c r="A94" s="46"/>
    </row>
    <row r="95" s="36" customFormat="1" ht="12.75">
      <c r="A95" s="46"/>
    </row>
    <row r="96" s="36" customFormat="1" ht="12.75">
      <c r="A96" s="46"/>
    </row>
    <row r="97" s="36" customFormat="1" ht="12.75">
      <c r="A97" s="46"/>
    </row>
    <row r="98" s="36" customFormat="1" ht="12.75">
      <c r="A98" s="46"/>
    </row>
    <row r="99" s="36" customFormat="1" ht="12.75">
      <c r="A99" s="46"/>
    </row>
    <row r="100" s="36" customFormat="1" ht="12.75">
      <c r="A100" s="46"/>
    </row>
    <row r="101" s="36" customFormat="1" ht="12.75">
      <c r="A101" s="46"/>
    </row>
    <row r="102" s="36" customFormat="1" ht="12.75">
      <c r="A102" s="46"/>
    </row>
    <row r="103" s="36" customFormat="1" ht="12.75">
      <c r="A103" s="46"/>
    </row>
    <row r="104" s="36" customFormat="1" ht="12.75">
      <c r="A104" s="46"/>
    </row>
    <row r="105" s="36" customFormat="1" ht="12.75">
      <c r="A105" s="46"/>
    </row>
    <row r="106" s="48" customFormat="1" ht="9.75">
      <c r="A106" s="47"/>
    </row>
    <row r="107" s="48" customFormat="1" ht="9.75">
      <c r="A107" s="47"/>
    </row>
    <row r="108" s="48" customFormat="1" ht="9.75">
      <c r="A108" s="47"/>
    </row>
    <row r="109" s="48" customFormat="1" ht="9.75">
      <c r="A109" s="47"/>
    </row>
    <row r="110" s="48" customFormat="1" ht="9.75">
      <c r="A110" s="47"/>
    </row>
  </sheetData>
  <sheetProtection/>
  <mergeCells count="18">
    <mergeCell ref="A2:S2"/>
    <mergeCell ref="A3:A5"/>
    <mergeCell ref="B3:B5"/>
    <mergeCell ref="C3:C5"/>
    <mergeCell ref="D3:E4"/>
    <mergeCell ref="F3:I3"/>
    <mergeCell ref="J3:K4"/>
    <mergeCell ref="L3:O3"/>
    <mergeCell ref="P3:Q4"/>
    <mergeCell ref="R3:S4"/>
    <mergeCell ref="A6:S6"/>
    <mergeCell ref="A46:S46"/>
    <mergeCell ref="A58:S58"/>
    <mergeCell ref="A72:S72"/>
    <mergeCell ref="F4:G4"/>
    <mergeCell ref="H4:I4"/>
    <mergeCell ref="L4:M4"/>
    <mergeCell ref="N4:O4"/>
  </mergeCells>
  <printOptions/>
  <pageMargins left="0.07874015748031496" right="0.07874015748031496" top="0.1968503937007874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O19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5.28125" style="0" customWidth="1"/>
    <col min="2" max="2" width="18.28125" style="0" customWidth="1"/>
    <col min="3" max="3" width="11.7109375" style="0" customWidth="1"/>
    <col min="4" max="15" width="8.421875" style="0" customWidth="1"/>
  </cols>
  <sheetData>
    <row r="1" spans="1:15" ht="60.75" customHeight="1">
      <c r="A1" s="255" t="s">
        <v>397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</row>
    <row r="2" spans="1:15" ht="27.75" customHeight="1">
      <c r="A2" s="256" t="s">
        <v>77</v>
      </c>
      <c r="B2" s="257" t="s">
        <v>358</v>
      </c>
      <c r="C2" s="258" t="s">
        <v>335</v>
      </c>
      <c r="D2" s="261" t="s">
        <v>126</v>
      </c>
      <c r="E2" s="262"/>
      <c r="F2" s="262"/>
      <c r="G2" s="262"/>
      <c r="H2" s="262"/>
      <c r="I2" s="262"/>
      <c r="J2" s="263" t="s">
        <v>127</v>
      </c>
      <c r="K2" s="264"/>
      <c r="L2" s="265" t="s">
        <v>128</v>
      </c>
      <c r="M2" s="265"/>
      <c r="N2" s="265"/>
      <c r="O2" s="265"/>
    </row>
    <row r="3" spans="1:15" ht="27.75" customHeight="1">
      <c r="A3" s="256"/>
      <c r="B3" s="257"/>
      <c r="C3" s="259"/>
      <c r="D3" s="265" t="s">
        <v>129</v>
      </c>
      <c r="E3" s="265"/>
      <c r="F3" s="263" t="s">
        <v>130</v>
      </c>
      <c r="G3" s="266"/>
      <c r="H3" s="263" t="s">
        <v>131</v>
      </c>
      <c r="I3" s="264"/>
      <c r="J3" s="263" t="s">
        <v>132</v>
      </c>
      <c r="K3" s="266"/>
      <c r="L3" s="265" t="s">
        <v>133</v>
      </c>
      <c r="M3" s="265"/>
      <c r="N3" s="265" t="s">
        <v>134</v>
      </c>
      <c r="O3" s="265"/>
    </row>
    <row r="4" spans="1:15" ht="27.75" customHeight="1">
      <c r="A4" s="256"/>
      <c r="B4" s="257"/>
      <c r="C4" s="260"/>
      <c r="D4" s="98" t="s">
        <v>15</v>
      </c>
      <c r="E4" s="98" t="s">
        <v>14</v>
      </c>
      <c r="F4" s="98" t="s">
        <v>15</v>
      </c>
      <c r="G4" s="98" t="s">
        <v>14</v>
      </c>
      <c r="H4" s="98" t="s">
        <v>15</v>
      </c>
      <c r="I4" s="98" t="s">
        <v>14</v>
      </c>
      <c r="J4" s="98" t="s">
        <v>15</v>
      </c>
      <c r="K4" s="98" t="s">
        <v>14</v>
      </c>
      <c r="L4" s="98" t="s">
        <v>15</v>
      </c>
      <c r="M4" s="98" t="s">
        <v>14</v>
      </c>
      <c r="N4" s="98" t="s">
        <v>15</v>
      </c>
      <c r="O4" s="98" t="s">
        <v>14</v>
      </c>
    </row>
    <row r="5" spans="1:15" ht="14.25" customHeight="1">
      <c r="A5" s="99" t="s">
        <v>113</v>
      </c>
      <c r="B5" s="269" t="s">
        <v>136</v>
      </c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1"/>
    </row>
    <row r="6" spans="1:15" ht="23.25" customHeight="1">
      <c r="A6" s="105" t="s">
        <v>137</v>
      </c>
      <c r="B6" s="106" t="s">
        <v>330</v>
      </c>
      <c r="C6" s="107">
        <v>566</v>
      </c>
      <c r="D6" s="107">
        <v>4</v>
      </c>
      <c r="E6" s="108">
        <v>0.7067137809187279</v>
      </c>
      <c r="F6" s="107">
        <v>133</v>
      </c>
      <c r="G6" s="108">
        <v>23.498233215547703</v>
      </c>
      <c r="H6" s="107">
        <v>239</v>
      </c>
      <c r="I6" s="109">
        <v>42.226148409893995</v>
      </c>
      <c r="J6" s="107"/>
      <c r="K6" s="109"/>
      <c r="L6" s="107">
        <v>130</v>
      </c>
      <c r="M6" s="110">
        <v>22.968197879858657</v>
      </c>
      <c r="N6" s="111">
        <v>60</v>
      </c>
      <c r="O6" s="110">
        <v>10.60070671378092</v>
      </c>
    </row>
    <row r="7" spans="1:15" ht="23.25" customHeight="1">
      <c r="A7" s="105" t="s">
        <v>138</v>
      </c>
      <c r="B7" s="106" t="s">
        <v>336</v>
      </c>
      <c r="C7" s="107">
        <v>40</v>
      </c>
      <c r="D7" s="107">
        <v>1</v>
      </c>
      <c r="E7" s="108">
        <v>2.5</v>
      </c>
      <c r="F7" s="107">
        <v>1</v>
      </c>
      <c r="G7" s="108">
        <v>2.5</v>
      </c>
      <c r="H7" s="107">
        <v>22</v>
      </c>
      <c r="I7" s="109">
        <v>55.00000000000001</v>
      </c>
      <c r="J7" s="107"/>
      <c r="K7" s="109"/>
      <c r="L7" s="107">
        <v>2</v>
      </c>
      <c r="M7" s="110">
        <v>5</v>
      </c>
      <c r="N7" s="111">
        <v>14</v>
      </c>
      <c r="O7" s="110">
        <v>35</v>
      </c>
    </row>
    <row r="8" spans="1:15" ht="23.25" customHeight="1">
      <c r="A8" s="105" t="s">
        <v>139</v>
      </c>
      <c r="B8" s="106" t="s">
        <v>385</v>
      </c>
      <c r="C8" s="107">
        <v>241</v>
      </c>
      <c r="D8" s="107"/>
      <c r="E8" s="108"/>
      <c r="F8" s="107">
        <v>59</v>
      </c>
      <c r="G8" s="108">
        <v>24.481327800829874</v>
      </c>
      <c r="H8" s="107">
        <v>91</v>
      </c>
      <c r="I8" s="109">
        <v>37.75933609958506</v>
      </c>
      <c r="J8" s="107"/>
      <c r="K8" s="109"/>
      <c r="L8" s="107">
        <v>32</v>
      </c>
      <c r="M8" s="110">
        <v>13.278008298755188</v>
      </c>
      <c r="N8" s="111">
        <v>59</v>
      </c>
      <c r="O8" s="110">
        <v>24.481327800829874</v>
      </c>
    </row>
    <row r="9" spans="1:15" ht="23.25" customHeight="1">
      <c r="A9" s="105" t="s">
        <v>140</v>
      </c>
      <c r="B9" s="112" t="s">
        <v>337</v>
      </c>
      <c r="C9" s="107">
        <v>35</v>
      </c>
      <c r="D9" s="107"/>
      <c r="E9" s="108"/>
      <c r="F9" s="107">
        <v>3</v>
      </c>
      <c r="G9" s="108">
        <v>8.571428571428571</v>
      </c>
      <c r="H9" s="107">
        <v>14</v>
      </c>
      <c r="I9" s="109">
        <v>40</v>
      </c>
      <c r="J9" s="107"/>
      <c r="K9" s="109"/>
      <c r="L9" s="107">
        <v>4</v>
      </c>
      <c r="M9" s="110">
        <v>11.428571428571429</v>
      </c>
      <c r="N9" s="111">
        <v>14</v>
      </c>
      <c r="O9" s="110">
        <v>40</v>
      </c>
    </row>
    <row r="10" spans="1:15" ht="23.25" customHeight="1">
      <c r="A10" s="105" t="s">
        <v>141</v>
      </c>
      <c r="B10" s="113" t="s">
        <v>338</v>
      </c>
      <c r="C10" s="107">
        <v>10</v>
      </c>
      <c r="D10" s="107"/>
      <c r="E10" s="108"/>
      <c r="F10" s="107">
        <v>5</v>
      </c>
      <c r="G10" s="108">
        <v>50</v>
      </c>
      <c r="H10" s="107">
        <v>1</v>
      </c>
      <c r="I10" s="109">
        <v>10</v>
      </c>
      <c r="J10" s="107"/>
      <c r="K10" s="109"/>
      <c r="L10" s="107">
        <v>1</v>
      </c>
      <c r="M10" s="110">
        <v>10</v>
      </c>
      <c r="N10" s="111">
        <v>3</v>
      </c>
      <c r="O10" s="110">
        <v>30</v>
      </c>
    </row>
    <row r="11" spans="1:15" ht="23.25" customHeight="1">
      <c r="A11" s="105" t="s">
        <v>256</v>
      </c>
      <c r="B11" s="114" t="s">
        <v>339</v>
      </c>
      <c r="C11" s="107">
        <v>25</v>
      </c>
      <c r="D11" s="107"/>
      <c r="E11" s="108"/>
      <c r="F11" s="107">
        <v>3</v>
      </c>
      <c r="G11" s="108">
        <v>12</v>
      </c>
      <c r="H11" s="107">
        <v>17</v>
      </c>
      <c r="I11" s="109">
        <v>68</v>
      </c>
      <c r="J11" s="107">
        <v>1</v>
      </c>
      <c r="K11" s="109">
        <v>4</v>
      </c>
      <c r="L11" s="107">
        <v>1</v>
      </c>
      <c r="M11" s="110">
        <v>4</v>
      </c>
      <c r="N11" s="111">
        <v>3</v>
      </c>
      <c r="O11" s="110">
        <v>12</v>
      </c>
    </row>
    <row r="12" spans="1:15" ht="23.25" customHeight="1">
      <c r="A12" s="267" t="s">
        <v>142</v>
      </c>
      <c r="B12" s="268"/>
      <c r="C12" s="62">
        <v>917</v>
      </c>
      <c r="D12" s="62">
        <v>5</v>
      </c>
      <c r="E12" s="115">
        <v>0.5452562704471101</v>
      </c>
      <c r="F12" s="62">
        <v>204</v>
      </c>
      <c r="G12" s="115">
        <v>22.24645583424209</v>
      </c>
      <c r="H12" s="116">
        <v>384</v>
      </c>
      <c r="I12" s="117">
        <v>41.87568157033806</v>
      </c>
      <c r="J12" s="116">
        <v>1</v>
      </c>
      <c r="K12" s="117">
        <v>0.10905125408942204</v>
      </c>
      <c r="L12" s="62">
        <v>170</v>
      </c>
      <c r="M12" s="118">
        <v>18.538713195201744</v>
      </c>
      <c r="N12" s="119">
        <v>153</v>
      </c>
      <c r="O12" s="118">
        <v>16.68484187568157</v>
      </c>
    </row>
    <row r="13" spans="1:15" ht="23.25" customHeight="1">
      <c r="A13" s="99" t="s">
        <v>115</v>
      </c>
      <c r="B13" s="272" t="s">
        <v>143</v>
      </c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4"/>
    </row>
    <row r="14" spans="1:15" ht="23.25" customHeight="1">
      <c r="A14" s="105" t="s">
        <v>144</v>
      </c>
      <c r="B14" s="106" t="s">
        <v>340</v>
      </c>
      <c r="C14" s="107">
        <v>2986</v>
      </c>
      <c r="D14" s="107">
        <v>21</v>
      </c>
      <c r="E14" s="108">
        <v>0.7032819825853985</v>
      </c>
      <c r="F14" s="107">
        <v>521</v>
      </c>
      <c r="G14" s="108">
        <v>17.448091091761555</v>
      </c>
      <c r="H14" s="107">
        <v>1130</v>
      </c>
      <c r="I14" s="109">
        <v>37.84326858673811</v>
      </c>
      <c r="J14" s="107">
        <v>20</v>
      </c>
      <c r="K14" s="109">
        <v>0.6697923643670463</v>
      </c>
      <c r="L14" s="107">
        <v>404</v>
      </c>
      <c r="M14" s="110">
        <v>13.529805760214334</v>
      </c>
      <c r="N14" s="111">
        <v>890</v>
      </c>
      <c r="O14" s="110">
        <v>29.805760214333553</v>
      </c>
    </row>
    <row r="15" spans="1:15" ht="23.25" customHeight="1">
      <c r="A15" s="105" t="s">
        <v>145</v>
      </c>
      <c r="B15" s="106" t="s">
        <v>341</v>
      </c>
      <c r="C15" s="107">
        <v>2531</v>
      </c>
      <c r="D15" s="107">
        <v>9</v>
      </c>
      <c r="E15" s="108">
        <v>0.3555906756222837</v>
      </c>
      <c r="F15" s="107">
        <v>634</v>
      </c>
      <c r="G15" s="108">
        <v>25.049387593836432</v>
      </c>
      <c r="H15" s="107">
        <v>1017</v>
      </c>
      <c r="I15" s="109">
        <v>40.181746345318054</v>
      </c>
      <c r="J15" s="107">
        <v>9</v>
      </c>
      <c r="K15" s="109">
        <v>0.3555906756222837</v>
      </c>
      <c r="L15" s="107">
        <v>242</v>
      </c>
      <c r="M15" s="110">
        <v>9.561438166732517</v>
      </c>
      <c r="N15" s="111">
        <v>620</v>
      </c>
      <c r="O15" s="110">
        <v>24.496246542868434</v>
      </c>
    </row>
    <row r="16" spans="1:15" ht="23.25" customHeight="1">
      <c r="A16" s="105" t="s">
        <v>146</v>
      </c>
      <c r="B16" s="106" t="s">
        <v>342</v>
      </c>
      <c r="C16" s="107">
        <v>393</v>
      </c>
      <c r="D16" s="107">
        <v>8</v>
      </c>
      <c r="E16" s="108">
        <v>2.035623409669211</v>
      </c>
      <c r="F16" s="107">
        <v>71</v>
      </c>
      <c r="G16" s="108">
        <v>18.06615776081425</v>
      </c>
      <c r="H16" s="107">
        <v>185</v>
      </c>
      <c r="I16" s="109">
        <v>47.07379134860051</v>
      </c>
      <c r="J16" s="107">
        <v>1</v>
      </c>
      <c r="K16" s="109">
        <v>0.2544529262086514</v>
      </c>
      <c r="L16" s="107">
        <v>53</v>
      </c>
      <c r="M16" s="110">
        <v>13.486005089058525</v>
      </c>
      <c r="N16" s="111">
        <v>75</v>
      </c>
      <c r="O16" s="110">
        <v>19.083969465648856</v>
      </c>
    </row>
    <row r="17" spans="1:15" ht="23.25" customHeight="1">
      <c r="A17" s="105" t="s">
        <v>147</v>
      </c>
      <c r="B17" s="106" t="s">
        <v>343</v>
      </c>
      <c r="C17" s="107">
        <v>4</v>
      </c>
      <c r="D17" s="107"/>
      <c r="E17" s="108"/>
      <c r="F17" s="107"/>
      <c r="G17" s="108"/>
      <c r="H17" s="107">
        <v>1</v>
      </c>
      <c r="I17" s="109">
        <v>25</v>
      </c>
      <c r="J17" s="107"/>
      <c r="K17" s="109"/>
      <c r="L17" s="107"/>
      <c r="M17" s="110"/>
      <c r="N17" s="111">
        <v>3</v>
      </c>
      <c r="O17" s="110">
        <v>75</v>
      </c>
    </row>
    <row r="18" spans="1:15" ht="23.25" customHeight="1">
      <c r="A18" s="267" t="s">
        <v>148</v>
      </c>
      <c r="B18" s="268"/>
      <c r="C18" s="62">
        <v>5914</v>
      </c>
      <c r="D18" s="62">
        <v>38</v>
      </c>
      <c r="E18" s="115">
        <v>0.6425431180250254</v>
      </c>
      <c r="F18" s="62">
        <v>1226</v>
      </c>
      <c r="G18" s="115">
        <v>20.730470071017923</v>
      </c>
      <c r="H18" s="62">
        <v>2333</v>
      </c>
      <c r="I18" s="117">
        <v>39.448765640852216</v>
      </c>
      <c r="J18" s="62">
        <v>30</v>
      </c>
      <c r="K18" s="117">
        <v>0.5072708826513358</v>
      </c>
      <c r="L18" s="62">
        <v>699</v>
      </c>
      <c r="M18" s="118">
        <v>11.819411565776125</v>
      </c>
      <c r="N18" s="62">
        <v>1588</v>
      </c>
      <c r="O18" s="118">
        <v>26.851538721677375</v>
      </c>
    </row>
    <row r="19" spans="1:15" ht="23.25" customHeight="1">
      <c r="A19" s="267" t="s">
        <v>149</v>
      </c>
      <c r="B19" s="268"/>
      <c r="C19" s="62">
        <v>6831</v>
      </c>
      <c r="D19" s="62">
        <v>43</v>
      </c>
      <c r="E19" s="115">
        <v>0.6294832381788904</v>
      </c>
      <c r="F19" s="62">
        <v>1430</v>
      </c>
      <c r="G19" s="115">
        <v>20.933977455716587</v>
      </c>
      <c r="H19" s="116">
        <v>2717</v>
      </c>
      <c r="I19" s="117">
        <v>39.77455716586151</v>
      </c>
      <c r="J19" s="116">
        <v>31</v>
      </c>
      <c r="K19" s="117">
        <v>0.4538134972917582</v>
      </c>
      <c r="L19" s="62">
        <v>869</v>
      </c>
      <c r="M19" s="118">
        <v>12.721417069243158</v>
      </c>
      <c r="N19" s="119">
        <v>1741</v>
      </c>
      <c r="O19" s="118">
        <v>25.486751573708094</v>
      </c>
    </row>
  </sheetData>
  <sheetProtection/>
  <mergeCells count="18">
    <mergeCell ref="A18:B18"/>
    <mergeCell ref="A19:B19"/>
    <mergeCell ref="J3:K3"/>
    <mergeCell ref="L3:M3"/>
    <mergeCell ref="N3:O3"/>
    <mergeCell ref="B5:O5"/>
    <mergeCell ref="A12:B12"/>
    <mergeCell ref="B13:O13"/>
    <mergeCell ref="A1:O1"/>
    <mergeCell ref="A2:A4"/>
    <mergeCell ref="B2:B4"/>
    <mergeCell ref="C2:C4"/>
    <mergeCell ref="D2:I2"/>
    <mergeCell ref="J2:K2"/>
    <mergeCell ref="L2:O2"/>
    <mergeCell ref="D3:E3"/>
    <mergeCell ref="F3:G3"/>
    <mergeCell ref="H3:I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Y68"/>
  <sheetViews>
    <sheetView zoomScalePageLayoutView="0" workbookViewId="0" topLeftCell="A1">
      <pane ySplit="2" topLeftCell="A36" activePane="bottomLeft" state="frozen"/>
      <selection pane="topLeft" activeCell="A1" sqref="A1"/>
      <selection pane="bottomLeft" activeCell="AC19" sqref="AC19"/>
    </sheetView>
  </sheetViews>
  <sheetFormatPr defaultColWidth="9.140625" defaultRowHeight="12.75"/>
  <cols>
    <col min="1" max="1" width="3.8515625" style="0" customWidth="1"/>
    <col min="2" max="2" width="16.8515625" style="0" customWidth="1"/>
    <col min="3" max="3" width="10.57421875" style="0" customWidth="1"/>
    <col min="4" max="4" width="5.140625" style="0" customWidth="1"/>
    <col min="5" max="5" width="4.7109375" style="0" customWidth="1"/>
    <col min="6" max="6" width="6.28125" style="0" customWidth="1"/>
    <col min="7" max="7" width="6.7109375" style="0" customWidth="1"/>
    <col min="8" max="8" width="5.140625" style="0" hidden="1" customWidth="1"/>
    <col min="9" max="9" width="4.8515625" style="0" hidden="1" customWidth="1"/>
    <col min="10" max="10" width="5.140625" style="0" customWidth="1"/>
    <col min="11" max="11" width="4.7109375" style="0" customWidth="1"/>
    <col min="12" max="12" width="5.140625" style="0" hidden="1" customWidth="1"/>
    <col min="13" max="13" width="4.57421875" style="0" hidden="1" customWidth="1"/>
    <col min="14" max="14" width="5.140625" style="0" customWidth="1"/>
    <col min="15" max="15" width="4.421875" style="0" customWidth="1"/>
    <col min="16" max="16" width="5.140625" style="0" hidden="1" customWidth="1"/>
    <col min="17" max="17" width="4.7109375" style="0" hidden="1" customWidth="1"/>
    <col min="18" max="18" width="5.140625" style="0" hidden="1" customWidth="1"/>
    <col min="19" max="19" width="4.7109375" style="0" hidden="1" customWidth="1"/>
    <col min="20" max="20" width="5.140625" style="0" hidden="1" customWidth="1"/>
    <col min="21" max="21" width="4.7109375" style="0" hidden="1" customWidth="1"/>
    <col min="22" max="22" width="6.421875" style="65" customWidth="1"/>
    <col min="23" max="23" width="6.28125" style="65" customWidth="1"/>
    <col min="24" max="24" width="5.140625" style="65" customWidth="1"/>
    <col min="25" max="25" width="6.28125" style="0" customWidth="1"/>
  </cols>
  <sheetData>
    <row r="1" spans="1:25" ht="44.25" customHeight="1">
      <c r="A1" s="214" t="s">
        <v>386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</row>
    <row r="2" spans="1:25" s="50" customFormat="1" ht="21.75" customHeight="1">
      <c r="A2" s="277" t="s">
        <v>77</v>
      </c>
      <c r="B2" s="280" t="s">
        <v>359</v>
      </c>
      <c r="C2" s="277" t="s">
        <v>387</v>
      </c>
      <c r="D2" s="283" t="s">
        <v>126</v>
      </c>
      <c r="E2" s="284"/>
      <c r="F2" s="284"/>
      <c r="G2" s="284"/>
      <c r="H2" s="284"/>
      <c r="I2" s="284"/>
      <c r="J2" s="284"/>
      <c r="K2" s="284"/>
      <c r="L2" s="284"/>
      <c r="M2" s="285"/>
      <c r="N2" s="275" t="s">
        <v>127</v>
      </c>
      <c r="O2" s="286"/>
      <c r="P2" s="286"/>
      <c r="Q2" s="286"/>
      <c r="R2" s="286"/>
      <c r="S2" s="286"/>
      <c r="T2" s="286"/>
      <c r="U2" s="276"/>
      <c r="V2" s="218" t="s">
        <v>128</v>
      </c>
      <c r="W2" s="218"/>
      <c r="X2" s="218"/>
      <c r="Y2" s="218"/>
    </row>
    <row r="3" spans="1:25" s="50" customFormat="1" ht="27" customHeight="1">
      <c r="A3" s="278"/>
      <c r="B3" s="281"/>
      <c r="C3" s="278"/>
      <c r="D3" s="218" t="s">
        <v>129</v>
      </c>
      <c r="E3" s="218"/>
      <c r="F3" s="275" t="s">
        <v>130</v>
      </c>
      <c r="G3" s="276"/>
      <c r="H3" s="275" t="s">
        <v>344</v>
      </c>
      <c r="I3" s="276"/>
      <c r="J3" s="275" t="s">
        <v>131</v>
      </c>
      <c r="K3" s="286"/>
      <c r="L3" s="275" t="s">
        <v>345</v>
      </c>
      <c r="M3" s="276"/>
      <c r="N3" s="275" t="s">
        <v>132</v>
      </c>
      <c r="O3" s="276"/>
      <c r="P3" s="275" t="s">
        <v>346</v>
      </c>
      <c r="Q3" s="276"/>
      <c r="R3" s="275" t="s">
        <v>347</v>
      </c>
      <c r="S3" s="276"/>
      <c r="T3" s="275" t="s">
        <v>348</v>
      </c>
      <c r="U3" s="276"/>
      <c r="V3" s="218" t="s">
        <v>133</v>
      </c>
      <c r="W3" s="218"/>
      <c r="X3" s="218" t="s">
        <v>134</v>
      </c>
      <c r="Y3" s="218"/>
    </row>
    <row r="4" spans="1:25" s="50" customFormat="1" ht="24.75" customHeight="1">
      <c r="A4" s="279"/>
      <c r="B4" s="282"/>
      <c r="C4" s="279"/>
      <c r="D4" s="6" t="s">
        <v>15</v>
      </c>
      <c r="E4" s="6" t="s">
        <v>14</v>
      </c>
      <c r="F4" s="6" t="s">
        <v>15</v>
      </c>
      <c r="G4" s="6" t="s">
        <v>14</v>
      </c>
      <c r="H4" s="6" t="s">
        <v>15</v>
      </c>
      <c r="I4" s="6" t="s">
        <v>14</v>
      </c>
      <c r="J4" s="6" t="s">
        <v>15</v>
      </c>
      <c r="K4" s="6" t="s">
        <v>14</v>
      </c>
      <c r="L4" s="6" t="s">
        <v>15</v>
      </c>
      <c r="M4" s="6" t="s">
        <v>14</v>
      </c>
      <c r="N4" s="6" t="s">
        <v>15</v>
      </c>
      <c r="O4" s="6" t="s">
        <v>14</v>
      </c>
      <c r="P4" s="6" t="s">
        <v>15</v>
      </c>
      <c r="Q4" s="6" t="s">
        <v>14</v>
      </c>
      <c r="R4" s="6" t="s">
        <v>15</v>
      </c>
      <c r="S4" s="6" t="s">
        <v>14</v>
      </c>
      <c r="T4" s="6" t="s">
        <v>15</v>
      </c>
      <c r="U4" s="6" t="s">
        <v>14</v>
      </c>
      <c r="V4" s="6" t="s">
        <v>15</v>
      </c>
      <c r="W4" s="6" t="s">
        <v>14</v>
      </c>
      <c r="X4" s="6" t="s">
        <v>15</v>
      </c>
      <c r="Y4" s="6" t="s">
        <v>14</v>
      </c>
    </row>
    <row r="5" spans="1:25" s="53" customFormat="1" ht="9.75" customHeight="1">
      <c r="A5" s="51">
        <v>1</v>
      </c>
      <c r="B5" s="51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10</v>
      </c>
      <c r="I5" s="52">
        <v>11</v>
      </c>
      <c r="J5" s="52">
        <v>10</v>
      </c>
      <c r="K5" s="52">
        <v>11</v>
      </c>
      <c r="L5" s="52">
        <v>14</v>
      </c>
      <c r="M5" s="52">
        <v>15</v>
      </c>
      <c r="N5" s="52">
        <v>12</v>
      </c>
      <c r="O5" s="52">
        <v>13</v>
      </c>
      <c r="P5" s="52">
        <v>18</v>
      </c>
      <c r="Q5" s="52">
        <v>19</v>
      </c>
      <c r="R5" s="52">
        <v>20</v>
      </c>
      <c r="S5" s="52">
        <v>21</v>
      </c>
      <c r="T5" s="52">
        <v>22</v>
      </c>
      <c r="U5" s="52">
        <v>23</v>
      </c>
      <c r="V5" s="52">
        <v>14</v>
      </c>
      <c r="W5" s="52">
        <v>15</v>
      </c>
      <c r="X5" s="52">
        <v>16</v>
      </c>
      <c r="Y5" s="51">
        <v>17</v>
      </c>
    </row>
    <row r="6" spans="1:25" s="17" customFormat="1" ht="11.25" customHeight="1">
      <c r="A6" s="11">
        <v>1</v>
      </c>
      <c r="B6" s="12" t="s">
        <v>16</v>
      </c>
      <c r="C6" s="14">
        <v>58</v>
      </c>
      <c r="D6" s="14"/>
      <c r="E6" s="15"/>
      <c r="F6" s="14">
        <v>15</v>
      </c>
      <c r="G6" s="15">
        <v>25.862068965517242</v>
      </c>
      <c r="H6" s="14"/>
      <c r="I6" s="13"/>
      <c r="J6" s="11">
        <v>12</v>
      </c>
      <c r="K6" s="13">
        <v>20.689655172413794</v>
      </c>
      <c r="L6" s="14"/>
      <c r="M6" s="15"/>
      <c r="N6" s="14"/>
      <c r="O6" s="15"/>
      <c r="P6" s="14"/>
      <c r="Q6" s="15"/>
      <c r="R6" s="14"/>
      <c r="S6" s="15"/>
      <c r="T6" s="54"/>
      <c r="U6" s="55"/>
      <c r="V6" s="54">
        <v>10</v>
      </c>
      <c r="W6" s="55">
        <v>17.24137931034483</v>
      </c>
      <c r="X6" s="54">
        <v>21</v>
      </c>
      <c r="Y6" s="15">
        <v>36.206896551724135</v>
      </c>
    </row>
    <row r="7" spans="1:25" s="17" customFormat="1" ht="11.25" customHeight="1">
      <c r="A7" s="11">
        <v>2</v>
      </c>
      <c r="B7" s="12" t="s">
        <v>17</v>
      </c>
      <c r="C7" s="14">
        <v>90</v>
      </c>
      <c r="D7" s="14">
        <v>1</v>
      </c>
      <c r="E7" s="15">
        <v>1.1111111111111112</v>
      </c>
      <c r="F7" s="14">
        <v>21</v>
      </c>
      <c r="G7" s="15">
        <v>23.333333333333332</v>
      </c>
      <c r="H7" s="14"/>
      <c r="I7" s="13"/>
      <c r="J7" s="11">
        <v>24</v>
      </c>
      <c r="K7" s="13">
        <v>26.666666666666668</v>
      </c>
      <c r="L7" s="14"/>
      <c r="M7" s="15"/>
      <c r="N7" s="14"/>
      <c r="O7" s="15"/>
      <c r="P7" s="14"/>
      <c r="Q7" s="15"/>
      <c r="R7" s="14"/>
      <c r="S7" s="15"/>
      <c r="T7" s="54"/>
      <c r="U7" s="55"/>
      <c r="V7" s="54">
        <v>16</v>
      </c>
      <c r="W7" s="55">
        <v>17.77777777777778</v>
      </c>
      <c r="X7" s="54">
        <v>28</v>
      </c>
      <c r="Y7" s="15">
        <v>31.11111111111111</v>
      </c>
    </row>
    <row r="8" spans="1:25" s="17" customFormat="1" ht="11.25" customHeight="1">
      <c r="A8" s="11">
        <v>3</v>
      </c>
      <c r="B8" s="12" t="s">
        <v>18</v>
      </c>
      <c r="C8" s="14">
        <v>114</v>
      </c>
      <c r="D8" s="14"/>
      <c r="E8" s="15"/>
      <c r="F8" s="14">
        <v>25</v>
      </c>
      <c r="G8" s="15">
        <v>21.92982456140351</v>
      </c>
      <c r="H8" s="14"/>
      <c r="I8" s="13"/>
      <c r="J8" s="11">
        <v>55</v>
      </c>
      <c r="K8" s="13">
        <v>48.24561403508772</v>
      </c>
      <c r="L8" s="14"/>
      <c r="M8" s="15"/>
      <c r="N8" s="14"/>
      <c r="O8" s="15"/>
      <c r="P8" s="14"/>
      <c r="Q8" s="15"/>
      <c r="R8" s="14"/>
      <c r="S8" s="15"/>
      <c r="T8" s="54"/>
      <c r="U8" s="55"/>
      <c r="V8" s="54">
        <v>9</v>
      </c>
      <c r="W8" s="55">
        <v>7.894736842105263</v>
      </c>
      <c r="X8" s="54">
        <v>25</v>
      </c>
      <c r="Y8" s="15">
        <v>21.92982456140351</v>
      </c>
    </row>
    <row r="9" spans="1:25" s="17" customFormat="1" ht="11.25" customHeight="1">
      <c r="A9" s="11">
        <v>4</v>
      </c>
      <c r="B9" s="12" t="s">
        <v>19</v>
      </c>
      <c r="C9" s="14">
        <v>159</v>
      </c>
      <c r="D9" s="14"/>
      <c r="E9" s="15"/>
      <c r="F9" s="14">
        <v>24</v>
      </c>
      <c r="G9" s="15">
        <v>15.09433962264151</v>
      </c>
      <c r="H9" s="14"/>
      <c r="I9" s="13"/>
      <c r="J9" s="11">
        <v>79</v>
      </c>
      <c r="K9" s="13">
        <v>49.685534591194966</v>
      </c>
      <c r="L9" s="14"/>
      <c r="M9" s="15"/>
      <c r="N9" s="14">
        <v>1</v>
      </c>
      <c r="O9" s="15">
        <v>0.6289308176100629</v>
      </c>
      <c r="P9" s="14"/>
      <c r="Q9" s="15"/>
      <c r="R9" s="14"/>
      <c r="S9" s="15"/>
      <c r="T9" s="54"/>
      <c r="U9" s="55"/>
      <c r="V9" s="54">
        <v>8</v>
      </c>
      <c r="W9" s="55">
        <v>5.031446540880503</v>
      </c>
      <c r="X9" s="54">
        <v>47</v>
      </c>
      <c r="Y9" s="15">
        <v>29.559748427672957</v>
      </c>
    </row>
    <row r="10" spans="1:25" s="17" customFormat="1" ht="11.25" customHeight="1">
      <c r="A10" s="11">
        <v>5</v>
      </c>
      <c r="B10" s="12" t="s">
        <v>20</v>
      </c>
      <c r="C10" s="14">
        <v>20</v>
      </c>
      <c r="D10" s="14"/>
      <c r="E10" s="15"/>
      <c r="F10" s="14">
        <v>1</v>
      </c>
      <c r="G10" s="15">
        <v>5</v>
      </c>
      <c r="H10" s="14"/>
      <c r="I10" s="13"/>
      <c r="J10" s="11">
        <v>7</v>
      </c>
      <c r="K10" s="13">
        <v>35</v>
      </c>
      <c r="L10" s="14"/>
      <c r="M10" s="15"/>
      <c r="N10" s="14"/>
      <c r="O10" s="15"/>
      <c r="P10" s="14"/>
      <c r="Q10" s="15"/>
      <c r="R10" s="14"/>
      <c r="S10" s="15"/>
      <c r="T10" s="54"/>
      <c r="U10" s="55"/>
      <c r="V10" s="54">
        <v>1</v>
      </c>
      <c r="W10" s="55">
        <v>5</v>
      </c>
      <c r="X10" s="54">
        <v>11</v>
      </c>
      <c r="Y10" s="15">
        <v>55</v>
      </c>
    </row>
    <row r="11" spans="1:25" s="17" customFormat="1" ht="11.25" customHeight="1">
      <c r="A11" s="11">
        <v>6</v>
      </c>
      <c r="B11" s="12" t="s">
        <v>21</v>
      </c>
      <c r="C11" s="14">
        <v>17</v>
      </c>
      <c r="D11" s="14"/>
      <c r="E11" s="15"/>
      <c r="F11" s="14">
        <v>1</v>
      </c>
      <c r="G11" s="15">
        <v>5.882352941176471</v>
      </c>
      <c r="H11" s="14"/>
      <c r="I11" s="13"/>
      <c r="J11" s="11">
        <v>11</v>
      </c>
      <c r="K11" s="13">
        <v>64.70588235294117</v>
      </c>
      <c r="L11" s="14"/>
      <c r="M11" s="15"/>
      <c r="N11" s="14"/>
      <c r="O11" s="15"/>
      <c r="P11" s="14"/>
      <c r="Q11" s="15"/>
      <c r="R11" s="14"/>
      <c r="S11" s="15"/>
      <c r="T11" s="54"/>
      <c r="U11" s="55"/>
      <c r="V11" s="54"/>
      <c r="W11" s="55"/>
      <c r="X11" s="54">
        <v>5</v>
      </c>
      <c r="Y11" s="15">
        <v>29.41176470588235</v>
      </c>
    </row>
    <row r="12" spans="1:25" s="17" customFormat="1" ht="11.25" customHeight="1">
      <c r="A12" s="11">
        <v>7</v>
      </c>
      <c r="B12" s="12" t="s">
        <v>22</v>
      </c>
      <c r="C12" s="14">
        <v>39</v>
      </c>
      <c r="D12" s="14"/>
      <c r="E12" s="15"/>
      <c r="F12" s="14">
        <v>11</v>
      </c>
      <c r="G12" s="15">
        <v>28.205128205128204</v>
      </c>
      <c r="H12" s="14"/>
      <c r="I12" s="13"/>
      <c r="J12" s="11">
        <v>12</v>
      </c>
      <c r="K12" s="13">
        <v>30.76923076923077</v>
      </c>
      <c r="L12" s="14"/>
      <c r="M12" s="15"/>
      <c r="N12" s="14"/>
      <c r="O12" s="15"/>
      <c r="P12" s="14"/>
      <c r="Q12" s="15"/>
      <c r="R12" s="14"/>
      <c r="S12" s="15"/>
      <c r="T12" s="54"/>
      <c r="U12" s="55"/>
      <c r="V12" s="54">
        <v>11</v>
      </c>
      <c r="W12" s="55">
        <v>28.205128205128204</v>
      </c>
      <c r="X12" s="54">
        <v>5</v>
      </c>
      <c r="Y12" s="15">
        <v>12.820512820512821</v>
      </c>
    </row>
    <row r="13" spans="1:25" s="17" customFormat="1" ht="11.25" customHeight="1">
      <c r="A13" s="11">
        <v>8</v>
      </c>
      <c r="B13" s="12" t="s">
        <v>23</v>
      </c>
      <c r="C13" s="14">
        <v>37</v>
      </c>
      <c r="D13" s="14"/>
      <c r="E13" s="15"/>
      <c r="F13" s="14">
        <v>10</v>
      </c>
      <c r="G13" s="15">
        <v>27.027027027027028</v>
      </c>
      <c r="H13" s="14"/>
      <c r="I13" s="13"/>
      <c r="J13" s="11">
        <v>14</v>
      </c>
      <c r="K13" s="13">
        <v>37.83783783783784</v>
      </c>
      <c r="L13" s="14"/>
      <c r="M13" s="15"/>
      <c r="N13" s="14"/>
      <c r="O13" s="15"/>
      <c r="P13" s="14"/>
      <c r="Q13" s="15"/>
      <c r="R13" s="14"/>
      <c r="S13" s="15"/>
      <c r="T13" s="54"/>
      <c r="U13" s="55"/>
      <c r="V13" s="54">
        <v>5</v>
      </c>
      <c r="W13" s="55">
        <v>13.513513513513514</v>
      </c>
      <c r="X13" s="54">
        <v>8</v>
      </c>
      <c r="Y13" s="15">
        <v>21.62162162162162</v>
      </c>
    </row>
    <row r="14" spans="1:25" s="17" customFormat="1" ht="11.25" customHeight="1">
      <c r="A14" s="11">
        <v>9</v>
      </c>
      <c r="B14" s="12" t="s">
        <v>24</v>
      </c>
      <c r="C14" s="14">
        <v>31</v>
      </c>
      <c r="D14" s="14"/>
      <c r="E14" s="15"/>
      <c r="F14" s="14">
        <v>1</v>
      </c>
      <c r="G14" s="15">
        <v>3.225806451612903</v>
      </c>
      <c r="H14" s="11"/>
      <c r="I14" s="13"/>
      <c r="J14" s="11">
        <v>13</v>
      </c>
      <c r="K14" s="13">
        <v>41.935483870967744</v>
      </c>
      <c r="L14" s="14"/>
      <c r="M14" s="15"/>
      <c r="N14" s="14"/>
      <c r="O14" s="15"/>
      <c r="P14" s="14"/>
      <c r="Q14" s="15"/>
      <c r="R14" s="14"/>
      <c r="S14" s="15"/>
      <c r="T14" s="54"/>
      <c r="U14" s="55"/>
      <c r="V14" s="54">
        <v>2</v>
      </c>
      <c r="W14" s="55">
        <v>6.451612903225806</v>
      </c>
      <c r="X14" s="54">
        <v>15</v>
      </c>
      <c r="Y14" s="15">
        <v>48.38709677419355</v>
      </c>
    </row>
    <row r="15" spans="1:25" s="17" customFormat="1" ht="11.25" customHeight="1">
      <c r="A15" s="11">
        <v>10</v>
      </c>
      <c r="B15" s="12" t="s">
        <v>25</v>
      </c>
      <c r="C15" s="14">
        <v>20</v>
      </c>
      <c r="D15" s="14"/>
      <c r="E15" s="15"/>
      <c r="F15" s="14">
        <v>3</v>
      </c>
      <c r="G15" s="15">
        <v>15</v>
      </c>
      <c r="H15" s="14"/>
      <c r="I15" s="13"/>
      <c r="J15" s="11">
        <v>8</v>
      </c>
      <c r="K15" s="13">
        <v>40</v>
      </c>
      <c r="L15" s="14"/>
      <c r="M15" s="15"/>
      <c r="N15" s="14"/>
      <c r="O15" s="15"/>
      <c r="P15" s="14"/>
      <c r="Q15" s="15"/>
      <c r="R15" s="14"/>
      <c r="S15" s="15"/>
      <c r="T15" s="54"/>
      <c r="U15" s="55"/>
      <c r="V15" s="54"/>
      <c r="W15" s="55"/>
      <c r="X15" s="54">
        <v>9</v>
      </c>
      <c r="Y15" s="15">
        <v>45</v>
      </c>
    </row>
    <row r="16" spans="1:25" s="17" customFormat="1" ht="11.25" customHeight="1">
      <c r="A16" s="11">
        <v>11</v>
      </c>
      <c r="B16" s="12" t="s">
        <v>26</v>
      </c>
      <c r="C16" s="14">
        <v>18</v>
      </c>
      <c r="D16" s="14"/>
      <c r="E16" s="15"/>
      <c r="F16" s="14">
        <v>6</v>
      </c>
      <c r="G16" s="15">
        <v>33.333333333333336</v>
      </c>
      <c r="H16" s="14"/>
      <c r="I16" s="13"/>
      <c r="J16" s="11">
        <v>2</v>
      </c>
      <c r="K16" s="13">
        <v>11.11111111111111</v>
      </c>
      <c r="L16" s="14"/>
      <c r="M16" s="15"/>
      <c r="N16" s="14"/>
      <c r="O16" s="15"/>
      <c r="P16" s="14"/>
      <c r="Q16" s="15"/>
      <c r="R16" s="14"/>
      <c r="S16" s="15"/>
      <c r="T16" s="54"/>
      <c r="U16" s="55"/>
      <c r="V16" s="54">
        <v>2</v>
      </c>
      <c r="W16" s="55">
        <v>11.11111111111111</v>
      </c>
      <c r="X16" s="54">
        <v>8</v>
      </c>
      <c r="Y16" s="15">
        <v>44.44444444444444</v>
      </c>
    </row>
    <row r="17" spans="1:25" s="17" customFormat="1" ht="11.25" customHeight="1">
      <c r="A17" s="11">
        <v>12</v>
      </c>
      <c r="B17" s="12" t="s">
        <v>27</v>
      </c>
      <c r="C17" s="14">
        <v>24</v>
      </c>
      <c r="D17" s="14"/>
      <c r="E17" s="15"/>
      <c r="F17" s="14">
        <v>7</v>
      </c>
      <c r="G17" s="15">
        <v>29.166666666666668</v>
      </c>
      <c r="H17" s="14"/>
      <c r="I17" s="13"/>
      <c r="J17" s="11">
        <v>6</v>
      </c>
      <c r="K17" s="13">
        <v>25</v>
      </c>
      <c r="L17" s="14"/>
      <c r="M17" s="15"/>
      <c r="N17" s="14"/>
      <c r="O17" s="15"/>
      <c r="P17" s="14"/>
      <c r="Q17" s="15"/>
      <c r="R17" s="14"/>
      <c r="S17" s="15"/>
      <c r="T17" s="54"/>
      <c r="U17" s="55"/>
      <c r="V17" s="54">
        <v>1</v>
      </c>
      <c r="W17" s="55">
        <v>4.166666666666667</v>
      </c>
      <c r="X17" s="54">
        <v>10</v>
      </c>
      <c r="Y17" s="15">
        <v>41.666666666666664</v>
      </c>
    </row>
    <row r="18" spans="1:25" s="17" customFormat="1" ht="11.25" customHeight="1">
      <c r="A18" s="11">
        <v>13</v>
      </c>
      <c r="B18" s="12" t="s">
        <v>28</v>
      </c>
      <c r="C18" s="14">
        <v>77</v>
      </c>
      <c r="D18" s="14">
        <v>1</v>
      </c>
      <c r="E18" s="15">
        <v>1.2987012987012987</v>
      </c>
      <c r="F18" s="14">
        <v>6</v>
      </c>
      <c r="G18" s="15">
        <v>7.792207792207792</v>
      </c>
      <c r="H18" s="14"/>
      <c r="I18" s="13"/>
      <c r="J18" s="11">
        <v>37</v>
      </c>
      <c r="K18" s="13">
        <v>48.05194805194805</v>
      </c>
      <c r="L18" s="14"/>
      <c r="M18" s="15"/>
      <c r="N18" s="14"/>
      <c r="O18" s="15"/>
      <c r="P18" s="14"/>
      <c r="Q18" s="15"/>
      <c r="R18" s="14"/>
      <c r="S18" s="15"/>
      <c r="T18" s="54"/>
      <c r="U18" s="55"/>
      <c r="V18" s="54">
        <v>6</v>
      </c>
      <c r="W18" s="55">
        <v>7.792207792207792</v>
      </c>
      <c r="X18" s="54">
        <v>27</v>
      </c>
      <c r="Y18" s="15">
        <v>35.064935064935064</v>
      </c>
    </row>
    <row r="19" spans="1:25" s="17" customFormat="1" ht="11.25" customHeight="1">
      <c r="A19" s="11">
        <v>14</v>
      </c>
      <c r="B19" s="12" t="s">
        <v>29</v>
      </c>
      <c r="C19" s="14">
        <v>22</v>
      </c>
      <c r="D19" s="14"/>
      <c r="E19" s="15"/>
      <c r="F19" s="14">
        <v>2</v>
      </c>
      <c r="G19" s="15">
        <v>9.090909090909092</v>
      </c>
      <c r="H19" s="14"/>
      <c r="I19" s="13"/>
      <c r="J19" s="11">
        <v>9</v>
      </c>
      <c r="K19" s="13">
        <v>40.90909090909091</v>
      </c>
      <c r="L19" s="14"/>
      <c r="M19" s="15"/>
      <c r="N19" s="14"/>
      <c r="O19" s="15"/>
      <c r="P19" s="14"/>
      <c r="Q19" s="15"/>
      <c r="R19" s="14"/>
      <c r="S19" s="15"/>
      <c r="T19" s="54"/>
      <c r="U19" s="55"/>
      <c r="V19" s="54">
        <v>5</v>
      </c>
      <c r="W19" s="55">
        <v>22.727272727272727</v>
      </c>
      <c r="X19" s="54">
        <v>6</v>
      </c>
      <c r="Y19" s="15">
        <v>27.272727272727273</v>
      </c>
    </row>
    <row r="20" spans="1:25" s="17" customFormat="1" ht="11.25" customHeight="1">
      <c r="A20" s="11">
        <v>15</v>
      </c>
      <c r="B20" s="12" t="s">
        <v>30</v>
      </c>
      <c r="C20" s="14">
        <v>24</v>
      </c>
      <c r="D20" s="14"/>
      <c r="E20" s="15"/>
      <c r="F20" s="14">
        <v>4</v>
      </c>
      <c r="G20" s="15">
        <v>16.666666666666668</v>
      </c>
      <c r="H20" s="14"/>
      <c r="I20" s="13"/>
      <c r="J20" s="11">
        <v>4</v>
      </c>
      <c r="K20" s="13">
        <v>16.666666666666668</v>
      </c>
      <c r="L20" s="14"/>
      <c r="M20" s="15"/>
      <c r="N20" s="14">
        <v>1</v>
      </c>
      <c r="O20" s="15">
        <v>4.166666666666667</v>
      </c>
      <c r="P20" s="14"/>
      <c r="Q20" s="15"/>
      <c r="R20" s="14"/>
      <c r="S20" s="15"/>
      <c r="T20" s="54"/>
      <c r="U20" s="55"/>
      <c r="V20" s="54">
        <v>6</v>
      </c>
      <c r="W20" s="55">
        <v>25</v>
      </c>
      <c r="X20" s="54">
        <v>9</v>
      </c>
      <c r="Y20" s="15">
        <v>37.5</v>
      </c>
    </row>
    <row r="21" spans="1:25" s="17" customFormat="1" ht="11.25" customHeight="1">
      <c r="A21" s="11">
        <v>16</v>
      </c>
      <c r="B21" s="12" t="s">
        <v>31</v>
      </c>
      <c r="C21" s="14">
        <v>107</v>
      </c>
      <c r="D21" s="14"/>
      <c r="E21" s="15"/>
      <c r="F21" s="14">
        <v>18</v>
      </c>
      <c r="G21" s="15">
        <v>16.822429906542055</v>
      </c>
      <c r="H21" s="14"/>
      <c r="I21" s="13"/>
      <c r="J21" s="11">
        <v>47</v>
      </c>
      <c r="K21" s="13">
        <v>43.925233644859816</v>
      </c>
      <c r="L21" s="14"/>
      <c r="M21" s="15"/>
      <c r="N21" s="14"/>
      <c r="O21" s="15"/>
      <c r="P21" s="14"/>
      <c r="Q21" s="15"/>
      <c r="R21" s="14"/>
      <c r="S21" s="15"/>
      <c r="T21" s="54"/>
      <c r="U21" s="55"/>
      <c r="V21" s="54">
        <v>5</v>
      </c>
      <c r="W21" s="55">
        <v>4.672897196261682</v>
      </c>
      <c r="X21" s="54">
        <v>37</v>
      </c>
      <c r="Y21" s="15">
        <v>34.57943925233645</v>
      </c>
    </row>
    <row r="22" spans="1:25" s="17" customFormat="1" ht="11.25" customHeight="1">
      <c r="A22" s="11">
        <v>17</v>
      </c>
      <c r="B22" s="12" t="s">
        <v>32</v>
      </c>
      <c r="C22" s="14">
        <v>47</v>
      </c>
      <c r="D22" s="14">
        <v>1</v>
      </c>
      <c r="E22" s="15">
        <v>2.127659574468085</v>
      </c>
      <c r="F22" s="14">
        <v>14</v>
      </c>
      <c r="G22" s="15">
        <v>29.78723404255319</v>
      </c>
      <c r="H22" s="14"/>
      <c r="I22" s="13"/>
      <c r="J22" s="11">
        <v>17</v>
      </c>
      <c r="K22" s="13">
        <v>36.170212765957444</v>
      </c>
      <c r="L22" s="14"/>
      <c r="M22" s="15"/>
      <c r="N22" s="14"/>
      <c r="O22" s="15"/>
      <c r="P22" s="14"/>
      <c r="Q22" s="15"/>
      <c r="R22" s="14"/>
      <c r="S22" s="15"/>
      <c r="T22" s="54"/>
      <c r="U22" s="55"/>
      <c r="V22" s="54">
        <v>7</v>
      </c>
      <c r="W22" s="55">
        <v>14.893617021276595</v>
      </c>
      <c r="X22" s="54">
        <v>8</v>
      </c>
      <c r="Y22" s="15">
        <v>17.02127659574468</v>
      </c>
    </row>
    <row r="23" spans="1:25" s="17" customFormat="1" ht="11.25" customHeight="1">
      <c r="A23" s="11">
        <v>18</v>
      </c>
      <c r="B23" s="12" t="s">
        <v>33</v>
      </c>
      <c r="C23" s="14">
        <v>27</v>
      </c>
      <c r="D23" s="14"/>
      <c r="E23" s="15"/>
      <c r="F23" s="14">
        <v>4</v>
      </c>
      <c r="G23" s="15">
        <v>14.814814814814815</v>
      </c>
      <c r="H23" s="14"/>
      <c r="I23" s="13"/>
      <c r="J23" s="11">
        <v>10</v>
      </c>
      <c r="K23" s="13">
        <v>37.03703703703704</v>
      </c>
      <c r="L23" s="14"/>
      <c r="M23" s="15"/>
      <c r="N23" s="14">
        <v>1</v>
      </c>
      <c r="O23" s="15">
        <v>3.7037037037037037</v>
      </c>
      <c r="P23" s="14"/>
      <c r="Q23" s="15"/>
      <c r="R23" s="14"/>
      <c r="S23" s="15"/>
      <c r="T23" s="54"/>
      <c r="U23" s="55"/>
      <c r="V23" s="54">
        <v>2</v>
      </c>
      <c r="W23" s="55">
        <v>7.407407407407407</v>
      </c>
      <c r="X23" s="54">
        <v>10</v>
      </c>
      <c r="Y23" s="15">
        <v>37.03703703703704</v>
      </c>
    </row>
    <row r="24" spans="1:25" s="17" customFormat="1" ht="11.25" customHeight="1">
      <c r="A24" s="11">
        <v>19</v>
      </c>
      <c r="B24" s="12" t="s">
        <v>34</v>
      </c>
      <c r="C24" s="14">
        <v>21</v>
      </c>
      <c r="D24" s="14"/>
      <c r="E24" s="15"/>
      <c r="F24" s="14">
        <v>3</v>
      </c>
      <c r="G24" s="15">
        <v>14.285714285714286</v>
      </c>
      <c r="H24" s="14"/>
      <c r="I24" s="13"/>
      <c r="J24" s="11">
        <v>5</v>
      </c>
      <c r="K24" s="13">
        <v>23.80952380952381</v>
      </c>
      <c r="L24" s="14"/>
      <c r="M24" s="15"/>
      <c r="N24" s="14"/>
      <c r="O24" s="15"/>
      <c r="P24" s="14"/>
      <c r="Q24" s="15"/>
      <c r="R24" s="14"/>
      <c r="S24" s="15"/>
      <c r="T24" s="54"/>
      <c r="U24" s="55"/>
      <c r="V24" s="54">
        <v>4</v>
      </c>
      <c r="W24" s="55">
        <v>19.047619047619047</v>
      </c>
      <c r="X24" s="54">
        <v>9</v>
      </c>
      <c r="Y24" s="15">
        <v>42.857142857142854</v>
      </c>
    </row>
    <row r="25" spans="1:25" s="17" customFormat="1" ht="11.25" customHeight="1">
      <c r="A25" s="11">
        <v>20</v>
      </c>
      <c r="B25" s="12" t="s">
        <v>35</v>
      </c>
      <c r="C25" s="14">
        <v>60</v>
      </c>
      <c r="D25" s="14"/>
      <c r="E25" s="15"/>
      <c r="F25" s="14">
        <v>9</v>
      </c>
      <c r="G25" s="15">
        <v>15</v>
      </c>
      <c r="H25" s="14"/>
      <c r="I25" s="13"/>
      <c r="J25" s="11">
        <v>20</v>
      </c>
      <c r="K25" s="13">
        <v>33.333333333333336</v>
      </c>
      <c r="L25" s="14"/>
      <c r="M25" s="15"/>
      <c r="N25" s="14"/>
      <c r="O25" s="15"/>
      <c r="P25" s="14"/>
      <c r="Q25" s="15"/>
      <c r="R25" s="14"/>
      <c r="S25" s="15"/>
      <c r="T25" s="54"/>
      <c r="U25" s="55"/>
      <c r="V25" s="54">
        <v>16</v>
      </c>
      <c r="W25" s="55">
        <v>26.666666666666668</v>
      </c>
      <c r="X25" s="54">
        <v>15</v>
      </c>
      <c r="Y25" s="15">
        <v>25</v>
      </c>
    </row>
    <row r="26" spans="1:25" s="17" customFormat="1" ht="11.25" customHeight="1">
      <c r="A26" s="11">
        <v>21</v>
      </c>
      <c r="B26" s="12" t="s">
        <v>36</v>
      </c>
      <c r="C26" s="14">
        <v>58</v>
      </c>
      <c r="D26" s="14"/>
      <c r="E26" s="15"/>
      <c r="F26" s="14">
        <v>17</v>
      </c>
      <c r="G26" s="15">
        <v>29.310344827586206</v>
      </c>
      <c r="H26" s="14"/>
      <c r="I26" s="13"/>
      <c r="J26" s="11">
        <v>25</v>
      </c>
      <c r="K26" s="13">
        <v>43.10344827586207</v>
      </c>
      <c r="L26" s="14"/>
      <c r="M26" s="15"/>
      <c r="N26" s="14"/>
      <c r="O26" s="15"/>
      <c r="P26" s="14"/>
      <c r="Q26" s="15"/>
      <c r="R26" s="14"/>
      <c r="S26" s="15"/>
      <c r="T26" s="54"/>
      <c r="U26" s="55"/>
      <c r="V26" s="54">
        <v>5</v>
      </c>
      <c r="W26" s="55">
        <v>8.620689655172415</v>
      </c>
      <c r="X26" s="54">
        <v>11</v>
      </c>
      <c r="Y26" s="15">
        <v>18.96551724137931</v>
      </c>
    </row>
    <row r="27" spans="1:25" s="17" customFormat="1" ht="11.25" customHeight="1">
      <c r="A27" s="11">
        <v>22</v>
      </c>
      <c r="B27" s="12" t="s">
        <v>37</v>
      </c>
      <c r="C27" s="14">
        <v>27</v>
      </c>
      <c r="D27" s="14"/>
      <c r="E27" s="15"/>
      <c r="F27" s="14">
        <v>9</v>
      </c>
      <c r="G27" s="15">
        <v>33.333333333333336</v>
      </c>
      <c r="H27" s="14"/>
      <c r="I27" s="13"/>
      <c r="J27" s="11">
        <v>8</v>
      </c>
      <c r="K27" s="13">
        <v>29.62962962962963</v>
      </c>
      <c r="L27" s="14"/>
      <c r="M27" s="15"/>
      <c r="N27" s="14"/>
      <c r="O27" s="15"/>
      <c r="P27" s="14"/>
      <c r="Q27" s="15"/>
      <c r="R27" s="14"/>
      <c r="S27" s="15"/>
      <c r="T27" s="54"/>
      <c r="U27" s="55"/>
      <c r="V27" s="54"/>
      <c r="W27" s="55"/>
      <c r="X27" s="54">
        <v>10</v>
      </c>
      <c r="Y27" s="15">
        <v>37.03703703703704</v>
      </c>
    </row>
    <row r="28" spans="1:25" s="17" customFormat="1" ht="11.25" customHeight="1">
      <c r="A28" s="11">
        <v>23</v>
      </c>
      <c r="B28" s="12" t="s">
        <v>38</v>
      </c>
      <c r="C28" s="14">
        <v>256</v>
      </c>
      <c r="D28" s="14">
        <v>1</v>
      </c>
      <c r="E28" s="15">
        <v>0.390625</v>
      </c>
      <c r="F28" s="14">
        <v>62</v>
      </c>
      <c r="G28" s="15">
        <v>24.21875</v>
      </c>
      <c r="H28" s="14"/>
      <c r="I28" s="13"/>
      <c r="J28" s="11">
        <v>105</v>
      </c>
      <c r="K28" s="13">
        <v>41.015625</v>
      </c>
      <c r="L28" s="14"/>
      <c r="M28" s="15"/>
      <c r="N28" s="14">
        <v>1</v>
      </c>
      <c r="O28" s="15">
        <v>0.390625</v>
      </c>
      <c r="P28" s="14"/>
      <c r="Q28" s="15"/>
      <c r="R28" s="14"/>
      <c r="S28" s="15"/>
      <c r="T28" s="54"/>
      <c r="U28" s="55"/>
      <c r="V28" s="54">
        <v>19</v>
      </c>
      <c r="W28" s="55">
        <v>7.421875</v>
      </c>
      <c r="X28" s="54">
        <v>68</v>
      </c>
      <c r="Y28" s="15">
        <v>26.5625</v>
      </c>
    </row>
    <row r="29" spans="1:25" s="17" customFormat="1" ht="11.25" customHeight="1">
      <c r="A29" s="11">
        <v>24</v>
      </c>
      <c r="B29" s="12" t="s">
        <v>39</v>
      </c>
      <c r="C29" s="14">
        <v>38</v>
      </c>
      <c r="D29" s="14"/>
      <c r="E29" s="15"/>
      <c r="F29" s="14">
        <v>4</v>
      </c>
      <c r="G29" s="15">
        <v>10.526315789473685</v>
      </c>
      <c r="H29" s="14"/>
      <c r="I29" s="13"/>
      <c r="J29" s="11">
        <v>18</v>
      </c>
      <c r="K29" s="13">
        <v>47.36842105263158</v>
      </c>
      <c r="L29" s="14"/>
      <c r="M29" s="15"/>
      <c r="N29" s="14"/>
      <c r="O29" s="15"/>
      <c r="P29" s="14"/>
      <c r="Q29" s="15"/>
      <c r="R29" s="14"/>
      <c r="S29" s="15"/>
      <c r="T29" s="54"/>
      <c r="U29" s="55"/>
      <c r="V29" s="54">
        <v>5</v>
      </c>
      <c r="W29" s="55">
        <v>13.157894736842104</v>
      </c>
      <c r="X29" s="54">
        <v>11</v>
      </c>
      <c r="Y29" s="15">
        <v>28.94736842105263</v>
      </c>
    </row>
    <row r="30" spans="1:25" s="17" customFormat="1" ht="11.25" customHeight="1">
      <c r="A30" s="11">
        <v>25</v>
      </c>
      <c r="B30" s="12" t="s">
        <v>40</v>
      </c>
      <c r="C30" s="14">
        <v>101</v>
      </c>
      <c r="D30" s="14"/>
      <c r="E30" s="15"/>
      <c r="F30" s="14">
        <v>29</v>
      </c>
      <c r="G30" s="15">
        <v>28.712871287128714</v>
      </c>
      <c r="H30" s="14"/>
      <c r="I30" s="13"/>
      <c r="J30" s="11">
        <v>36</v>
      </c>
      <c r="K30" s="13">
        <v>35.64356435643565</v>
      </c>
      <c r="L30" s="14"/>
      <c r="M30" s="15"/>
      <c r="N30" s="14"/>
      <c r="O30" s="15"/>
      <c r="P30" s="14"/>
      <c r="Q30" s="15"/>
      <c r="R30" s="14"/>
      <c r="S30" s="15"/>
      <c r="T30" s="54"/>
      <c r="U30" s="55"/>
      <c r="V30" s="54">
        <v>7</v>
      </c>
      <c r="W30" s="55">
        <v>6.930693069306931</v>
      </c>
      <c r="X30" s="54">
        <v>29</v>
      </c>
      <c r="Y30" s="15">
        <v>28.712871287128714</v>
      </c>
    </row>
    <row r="31" spans="1:25" s="17" customFormat="1" ht="11.25" customHeight="1">
      <c r="A31" s="11">
        <v>26</v>
      </c>
      <c r="B31" s="12" t="s">
        <v>41</v>
      </c>
      <c r="C31" s="14">
        <v>176</v>
      </c>
      <c r="D31" s="14">
        <v>1</v>
      </c>
      <c r="E31" s="15">
        <v>0.5681818181818182</v>
      </c>
      <c r="F31" s="14">
        <v>38</v>
      </c>
      <c r="G31" s="15">
        <v>21.59090909090909</v>
      </c>
      <c r="H31" s="14"/>
      <c r="I31" s="13"/>
      <c r="J31" s="11">
        <v>64</v>
      </c>
      <c r="K31" s="13">
        <v>36.36363636363637</v>
      </c>
      <c r="L31" s="14"/>
      <c r="M31" s="15"/>
      <c r="N31" s="14"/>
      <c r="O31" s="15"/>
      <c r="P31" s="14"/>
      <c r="Q31" s="15"/>
      <c r="R31" s="14"/>
      <c r="S31" s="15"/>
      <c r="T31" s="54"/>
      <c r="U31" s="55"/>
      <c r="V31" s="54">
        <v>25</v>
      </c>
      <c r="W31" s="55">
        <v>14.204545454545455</v>
      </c>
      <c r="X31" s="54">
        <v>48</v>
      </c>
      <c r="Y31" s="15">
        <v>27.272727272727273</v>
      </c>
    </row>
    <row r="32" spans="1:25" s="17" customFormat="1" ht="11.25" customHeight="1">
      <c r="A32" s="11">
        <v>27</v>
      </c>
      <c r="B32" s="12" t="s">
        <v>42</v>
      </c>
      <c r="C32" s="14">
        <v>43</v>
      </c>
      <c r="D32" s="14"/>
      <c r="E32" s="15"/>
      <c r="F32" s="14">
        <v>2</v>
      </c>
      <c r="G32" s="15">
        <v>4.651162790697675</v>
      </c>
      <c r="H32" s="14"/>
      <c r="I32" s="13"/>
      <c r="J32" s="11">
        <v>16</v>
      </c>
      <c r="K32" s="13">
        <v>37.2093023255814</v>
      </c>
      <c r="L32" s="14"/>
      <c r="M32" s="15"/>
      <c r="N32" s="14"/>
      <c r="O32" s="15"/>
      <c r="P32" s="14"/>
      <c r="Q32" s="15"/>
      <c r="R32" s="14"/>
      <c r="S32" s="15"/>
      <c r="T32" s="54"/>
      <c r="U32" s="55"/>
      <c r="V32" s="54">
        <v>2</v>
      </c>
      <c r="W32" s="55">
        <v>4.651162790697675</v>
      </c>
      <c r="X32" s="54">
        <v>23</v>
      </c>
      <c r="Y32" s="15">
        <v>53.48837209302326</v>
      </c>
    </row>
    <row r="33" spans="1:25" s="17" customFormat="1" ht="11.25" customHeight="1">
      <c r="A33" s="11">
        <v>28</v>
      </c>
      <c r="B33" s="12" t="s">
        <v>43</v>
      </c>
      <c r="C33" s="14">
        <v>60</v>
      </c>
      <c r="D33" s="14"/>
      <c r="E33" s="15"/>
      <c r="F33" s="14">
        <v>7</v>
      </c>
      <c r="G33" s="15">
        <v>11.666666666666666</v>
      </c>
      <c r="H33" s="14"/>
      <c r="I33" s="13"/>
      <c r="J33" s="11">
        <v>14</v>
      </c>
      <c r="K33" s="13">
        <v>23.333333333333332</v>
      </c>
      <c r="L33" s="14"/>
      <c r="M33" s="15"/>
      <c r="N33" s="14">
        <v>3</v>
      </c>
      <c r="O33" s="15">
        <v>5</v>
      </c>
      <c r="P33" s="14"/>
      <c r="Q33" s="15"/>
      <c r="R33" s="14"/>
      <c r="S33" s="15"/>
      <c r="T33" s="54"/>
      <c r="U33" s="55"/>
      <c r="V33" s="54">
        <v>14</v>
      </c>
      <c r="W33" s="55">
        <v>23.333333333333332</v>
      </c>
      <c r="X33" s="54">
        <v>22</v>
      </c>
      <c r="Y33" s="15">
        <v>36.666666666666664</v>
      </c>
    </row>
    <row r="34" spans="1:25" s="17" customFormat="1" ht="11.25" customHeight="1">
      <c r="A34" s="11">
        <v>29</v>
      </c>
      <c r="B34" s="12" t="s">
        <v>44</v>
      </c>
      <c r="C34" s="14">
        <v>70</v>
      </c>
      <c r="D34" s="14"/>
      <c r="E34" s="15"/>
      <c r="F34" s="14">
        <v>12</v>
      </c>
      <c r="G34" s="15">
        <v>17.142857142857142</v>
      </c>
      <c r="H34" s="14"/>
      <c r="I34" s="13"/>
      <c r="J34" s="11">
        <v>22</v>
      </c>
      <c r="K34" s="13">
        <v>31.428571428571427</v>
      </c>
      <c r="L34" s="14"/>
      <c r="M34" s="15"/>
      <c r="N34" s="14">
        <v>1</v>
      </c>
      <c r="O34" s="15">
        <v>1.4285714285714286</v>
      </c>
      <c r="P34" s="14"/>
      <c r="Q34" s="15"/>
      <c r="R34" s="14"/>
      <c r="S34" s="15"/>
      <c r="T34" s="54"/>
      <c r="U34" s="55"/>
      <c r="V34" s="54">
        <v>19</v>
      </c>
      <c r="W34" s="55">
        <v>27.142857142857142</v>
      </c>
      <c r="X34" s="54">
        <v>16</v>
      </c>
      <c r="Y34" s="15">
        <v>22.857142857142858</v>
      </c>
    </row>
    <row r="35" spans="1:25" s="17" customFormat="1" ht="11.25" customHeight="1">
      <c r="A35" s="11">
        <v>30</v>
      </c>
      <c r="B35" s="12" t="s">
        <v>45</v>
      </c>
      <c r="C35" s="14">
        <v>43</v>
      </c>
      <c r="D35" s="14">
        <v>1</v>
      </c>
      <c r="E35" s="15">
        <v>2.3255813953488373</v>
      </c>
      <c r="F35" s="14">
        <v>9</v>
      </c>
      <c r="G35" s="15">
        <v>20.930232558139537</v>
      </c>
      <c r="H35" s="14"/>
      <c r="I35" s="13"/>
      <c r="J35" s="11">
        <v>16</v>
      </c>
      <c r="K35" s="13">
        <v>37.2093023255814</v>
      </c>
      <c r="L35" s="14"/>
      <c r="M35" s="15"/>
      <c r="N35" s="14"/>
      <c r="O35" s="15"/>
      <c r="P35" s="14"/>
      <c r="Q35" s="15"/>
      <c r="R35" s="14"/>
      <c r="S35" s="15"/>
      <c r="T35" s="54"/>
      <c r="U35" s="55"/>
      <c r="V35" s="54">
        <v>5</v>
      </c>
      <c r="W35" s="55">
        <v>11.627906976744185</v>
      </c>
      <c r="X35" s="54">
        <v>12</v>
      </c>
      <c r="Y35" s="15">
        <v>27.906976744186046</v>
      </c>
    </row>
    <row r="36" spans="1:25" s="17" customFormat="1" ht="11.25" customHeight="1">
      <c r="A36" s="11">
        <v>31</v>
      </c>
      <c r="B36" s="12" t="s">
        <v>46</v>
      </c>
      <c r="C36" s="14">
        <v>35</v>
      </c>
      <c r="D36" s="14"/>
      <c r="E36" s="15"/>
      <c r="F36" s="14">
        <v>3</v>
      </c>
      <c r="G36" s="15">
        <v>8.571428571428571</v>
      </c>
      <c r="H36" s="14"/>
      <c r="I36" s="13"/>
      <c r="J36" s="11">
        <v>16</v>
      </c>
      <c r="K36" s="13">
        <v>45.714285714285715</v>
      </c>
      <c r="L36" s="14"/>
      <c r="M36" s="15"/>
      <c r="N36" s="14"/>
      <c r="O36" s="15"/>
      <c r="P36" s="11"/>
      <c r="Q36" s="15"/>
      <c r="R36" s="14"/>
      <c r="S36" s="15"/>
      <c r="T36" s="54"/>
      <c r="U36" s="55"/>
      <c r="V36" s="54">
        <v>2</v>
      </c>
      <c r="W36" s="55">
        <v>5.714285714285714</v>
      </c>
      <c r="X36" s="54">
        <v>14</v>
      </c>
      <c r="Y36" s="15">
        <v>40</v>
      </c>
    </row>
    <row r="37" spans="1:25" s="17" customFormat="1" ht="11.25" customHeight="1">
      <c r="A37" s="11">
        <v>32</v>
      </c>
      <c r="B37" s="12" t="s">
        <v>47</v>
      </c>
      <c r="C37" s="14">
        <v>12</v>
      </c>
      <c r="D37" s="14"/>
      <c r="E37" s="15"/>
      <c r="F37" s="14">
        <v>1</v>
      </c>
      <c r="G37" s="15">
        <v>8.333333333333334</v>
      </c>
      <c r="H37" s="19"/>
      <c r="I37" s="13"/>
      <c r="J37" s="56">
        <v>5</v>
      </c>
      <c r="K37" s="13">
        <v>41.666666666666664</v>
      </c>
      <c r="L37" s="14"/>
      <c r="M37" s="15"/>
      <c r="N37" s="19"/>
      <c r="O37" s="15"/>
      <c r="P37" s="19"/>
      <c r="Q37" s="15"/>
      <c r="R37" s="14"/>
      <c r="S37" s="15"/>
      <c r="T37" s="54"/>
      <c r="U37" s="55"/>
      <c r="V37" s="54">
        <v>3</v>
      </c>
      <c r="W37" s="55">
        <v>25</v>
      </c>
      <c r="X37" s="54">
        <v>3</v>
      </c>
      <c r="Y37" s="15">
        <v>25</v>
      </c>
    </row>
    <row r="38" spans="1:25" s="17" customFormat="1" ht="11.25" customHeight="1">
      <c r="A38" s="11">
        <v>33</v>
      </c>
      <c r="B38" s="12" t="s">
        <v>48</v>
      </c>
      <c r="C38" s="14">
        <v>23</v>
      </c>
      <c r="D38" s="14"/>
      <c r="E38" s="15"/>
      <c r="F38" s="14">
        <v>7</v>
      </c>
      <c r="G38" s="15">
        <v>30.434782608695652</v>
      </c>
      <c r="H38" s="14"/>
      <c r="I38" s="13"/>
      <c r="J38" s="11">
        <v>9</v>
      </c>
      <c r="K38" s="13">
        <v>39.130434782608695</v>
      </c>
      <c r="L38" s="14"/>
      <c r="M38" s="15"/>
      <c r="N38" s="14">
        <v>1</v>
      </c>
      <c r="O38" s="15">
        <v>4.3478260869565215</v>
      </c>
      <c r="P38" s="14"/>
      <c r="Q38" s="15"/>
      <c r="R38" s="14"/>
      <c r="S38" s="15"/>
      <c r="T38" s="57"/>
      <c r="U38" s="55"/>
      <c r="V38" s="57"/>
      <c r="W38" s="55"/>
      <c r="X38" s="57">
        <v>6</v>
      </c>
      <c r="Y38" s="15">
        <v>26.08695652173913</v>
      </c>
    </row>
    <row r="39" spans="1:25" s="17" customFormat="1" ht="11.25" customHeight="1">
      <c r="A39" s="11">
        <v>34</v>
      </c>
      <c r="B39" s="12" t="s">
        <v>49</v>
      </c>
      <c r="C39" s="14">
        <v>36</v>
      </c>
      <c r="D39" s="14"/>
      <c r="E39" s="15"/>
      <c r="F39" s="14">
        <v>13</v>
      </c>
      <c r="G39" s="15">
        <v>36.111111111111114</v>
      </c>
      <c r="H39" s="14"/>
      <c r="I39" s="13"/>
      <c r="J39" s="11">
        <v>9</v>
      </c>
      <c r="K39" s="13">
        <v>25</v>
      </c>
      <c r="L39" s="14"/>
      <c r="M39" s="15"/>
      <c r="N39" s="14"/>
      <c r="O39" s="15"/>
      <c r="P39" s="14"/>
      <c r="Q39" s="15"/>
      <c r="R39" s="14"/>
      <c r="S39" s="15"/>
      <c r="T39" s="54"/>
      <c r="U39" s="55"/>
      <c r="V39" s="54">
        <v>3</v>
      </c>
      <c r="W39" s="55">
        <v>8.333333333333334</v>
      </c>
      <c r="X39" s="54">
        <v>11</v>
      </c>
      <c r="Y39" s="15">
        <v>30.555555555555557</v>
      </c>
    </row>
    <row r="40" spans="1:25" s="17" customFormat="1" ht="11.25" customHeight="1">
      <c r="A40" s="11">
        <v>35</v>
      </c>
      <c r="B40" s="12" t="s">
        <v>50</v>
      </c>
      <c r="C40" s="14">
        <v>58</v>
      </c>
      <c r="D40" s="14">
        <v>1</v>
      </c>
      <c r="E40" s="15">
        <v>1.7241379310344827</v>
      </c>
      <c r="F40" s="14">
        <v>5</v>
      </c>
      <c r="G40" s="15">
        <v>8.620689655172415</v>
      </c>
      <c r="H40" s="14"/>
      <c r="I40" s="13"/>
      <c r="J40" s="11">
        <v>21</v>
      </c>
      <c r="K40" s="13">
        <v>36.206896551724135</v>
      </c>
      <c r="L40" s="14"/>
      <c r="M40" s="15"/>
      <c r="N40" s="14">
        <v>1</v>
      </c>
      <c r="O40" s="15">
        <v>1.7241379310344827</v>
      </c>
      <c r="P40" s="14"/>
      <c r="Q40" s="15"/>
      <c r="R40" s="14"/>
      <c r="S40" s="15"/>
      <c r="T40" s="54"/>
      <c r="U40" s="55"/>
      <c r="V40" s="54">
        <v>12</v>
      </c>
      <c r="W40" s="55">
        <v>20.689655172413794</v>
      </c>
      <c r="X40" s="54">
        <v>18</v>
      </c>
      <c r="Y40" s="15">
        <v>31.03448275862069</v>
      </c>
    </row>
    <row r="41" spans="1:25" s="17" customFormat="1" ht="11.25" customHeight="1">
      <c r="A41" s="11">
        <v>36</v>
      </c>
      <c r="B41" s="12" t="s">
        <v>51</v>
      </c>
      <c r="C41" s="14">
        <v>33</v>
      </c>
      <c r="D41" s="14"/>
      <c r="E41" s="15"/>
      <c r="F41" s="14">
        <v>4</v>
      </c>
      <c r="G41" s="15">
        <v>12.121212121212121</v>
      </c>
      <c r="H41" s="14"/>
      <c r="I41" s="13"/>
      <c r="J41" s="11">
        <v>19</v>
      </c>
      <c r="K41" s="13">
        <v>57.57575757575758</v>
      </c>
      <c r="L41" s="14"/>
      <c r="M41" s="15"/>
      <c r="N41" s="14">
        <v>1</v>
      </c>
      <c r="O41" s="15">
        <v>3.0303030303030303</v>
      </c>
      <c r="P41" s="14"/>
      <c r="Q41" s="15"/>
      <c r="R41" s="14"/>
      <c r="S41" s="15"/>
      <c r="T41" s="54"/>
      <c r="U41" s="55"/>
      <c r="V41" s="54">
        <v>3</v>
      </c>
      <c r="W41" s="55">
        <v>9.090909090909092</v>
      </c>
      <c r="X41" s="54">
        <v>6</v>
      </c>
      <c r="Y41" s="15">
        <v>18.181818181818183</v>
      </c>
    </row>
    <row r="42" spans="1:25" s="17" customFormat="1" ht="11.25" customHeight="1">
      <c r="A42" s="11">
        <v>37</v>
      </c>
      <c r="B42" s="12" t="s">
        <v>52</v>
      </c>
      <c r="C42" s="14">
        <v>40</v>
      </c>
      <c r="D42" s="14"/>
      <c r="E42" s="15"/>
      <c r="F42" s="14">
        <v>2</v>
      </c>
      <c r="G42" s="15">
        <v>5</v>
      </c>
      <c r="H42" s="14"/>
      <c r="I42" s="13"/>
      <c r="J42" s="11">
        <v>19</v>
      </c>
      <c r="K42" s="13">
        <v>47.5</v>
      </c>
      <c r="L42" s="14"/>
      <c r="M42" s="15"/>
      <c r="N42" s="14">
        <v>1</v>
      </c>
      <c r="O42" s="15">
        <v>2.5</v>
      </c>
      <c r="P42" s="14"/>
      <c r="Q42" s="15"/>
      <c r="R42" s="14"/>
      <c r="S42" s="15"/>
      <c r="T42" s="54"/>
      <c r="U42" s="55"/>
      <c r="V42" s="54">
        <v>14</v>
      </c>
      <c r="W42" s="55">
        <v>35</v>
      </c>
      <c r="X42" s="54">
        <v>4</v>
      </c>
      <c r="Y42" s="15">
        <v>10</v>
      </c>
    </row>
    <row r="43" spans="1:25" s="17" customFormat="1" ht="11.25" customHeight="1">
      <c r="A43" s="11">
        <v>38</v>
      </c>
      <c r="B43" s="12" t="s">
        <v>53</v>
      </c>
      <c r="C43" s="14">
        <v>168</v>
      </c>
      <c r="D43" s="14">
        <v>3</v>
      </c>
      <c r="E43" s="15">
        <v>1.7857142857142858</v>
      </c>
      <c r="F43" s="14">
        <v>29</v>
      </c>
      <c r="G43" s="15">
        <v>17.261904761904763</v>
      </c>
      <c r="H43" s="14"/>
      <c r="I43" s="13"/>
      <c r="J43" s="11">
        <v>74</v>
      </c>
      <c r="K43" s="13">
        <v>44.04761904761905</v>
      </c>
      <c r="L43" s="14"/>
      <c r="M43" s="15"/>
      <c r="N43" s="14"/>
      <c r="O43" s="15"/>
      <c r="P43" s="14"/>
      <c r="Q43" s="15"/>
      <c r="R43" s="14"/>
      <c r="S43" s="15"/>
      <c r="T43" s="54"/>
      <c r="U43" s="55"/>
      <c r="V43" s="54">
        <v>40</v>
      </c>
      <c r="W43" s="55">
        <v>23.80952380952381</v>
      </c>
      <c r="X43" s="54">
        <v>22</v>
      </c>
      <c r="Y43" s="15">
        <v>13.095238095238095</v>
      </c>
    </row>
    <row r="44" spans="1:25" s="17" customFormat="1" ht="11.25" customHeight="1">
      <c r="A44" s="11">
        <v>39</v>
      </c>
      <c r="B44" s="12" t="s">
        <v>54</v>
      </c>
      <c r="C44" s="14">
        <v>304</v>
      </c>
      <c r="D44" s="14">
        <v>2</v>
      </c>
      <c r="E44" s="15">
        <v>0.6578947368421053</v>
      </c>
      <c r="F44" s="14">
        <v>67</v>
      </c>
      <c r="G44" s="15">
        <v>22.039473684210527</v>
      </c>
      <c r="H44" s="14"/>
      <c r="I44" s="13"/>
      <c r="J44" s="11">
        <v>118</v>
      </c>
      <c r="K44" s="13">
        <v>38.81578947368421</v>
      </c>
      <c r="L44" s="14"/>
      <c r="M44" s="15"/>
      <c r="N44" s="14">
        <v>2</v>
      </c>
      <c r="O44" s="15">
        <v>0.6578947368421053</v>
      </c>
      <c r="P44" s="14"/>
      <c r="Q44" s="15"/>
      <c r="R44" s="14"/>
      <c r="S44" s="15"/>
      <c r="T44" s="54"/>
      <c r="U44" s="55"/>
      <c r="V44" s="54">
        <v>36</v>
      </c>
      <c r="W44" s="55">
        <v>11.842105263157896</v>
      </c>
      <c r="X44" s="54">
        <v>79</v>
      </c>
      <c r="Y44" s="15">
        <v>25.986842105263158</v>
      </c>
    </row>
    <row r="45" spans="1:25" s="17" customFormat="1" ht="11.25" customHeight="1">
      <c r="A45" s="11">
        <v>40</v>
      </c>
      <c r="B45" s="12" t="s">
        <v>258</v>
      </c>
      <c r="C45" s="14">
        <v>25</v>
      </c>
      <c r="D45" s="14"/>
      <c r="E45" s="15"/>
      <c r="F45" s="14">
        <v>4</v>
      </c>
      <c r="G45" s="15">
        <v>16</v>
      </c>
      <c r="H45" s="14"/>
      <c r="I45" s="13"/>
      <c r="J45" s="11">
        <v>10</v>
      </c>
      <c r="K45" s="13">
        <v>40</v>
      </c>
      <c r="L45" s="14"/>
      <c r="M45" s="15"/>
      <c r="N45" s="14"/>
      <c r="O45" s="15"/>
      <c r="P45" s="14"/>
      <c r="Q45" s="15"/>
      <c r="R45" s="14"/>
      <c r="S45" s="15"/>
      <c r="T45" s="54"/>
      <c r="U45" s="55"/>
      <c r="V45" s="54">
        <v>6</v>
      </c>
      <c r="W45" s="55">
        <v>24</v>
      </c>
      <c r="X45" s="54">
        <v>5</v>
      </c>
      <c r="Y45" s="15">
        <v>20</v>
      </c>
    </row>
    <row r="46" spans="1:25" s="17" customFormat="1" ht="11.25" customHeight="1">
      <c r="A46" s="11">
        <v>41</v>
      </c>
      <c r="B46" s="12" t="s">
        <v>55</v>
      </c>
      <c r="C46" s="14">
        <v>179</v>
      </c>
      <c r="D46" s="14"/>
      <c r="E46" s="15"/>
      <c r="F46" s="14">
        <v>61</v>
      </c>
      <c r="G46" s="15">
        <v>34.07821229050279</v>
      </c>
      <c r="H46" s="14"/>
      <c r="I46" s="13"/>
      <c r="J46" s="11">
        <v>65</v>
      </c>
      <c r="K46" s="13">
        <v>36.312849162011176</v>
      </c>
      <c r="L46" s="14"/>
      <c r="M46" s="15"/>
      <c r="N46" s="14">
        <v>1</v>
      </c>
      <c r="O46" s="15">
        <v>0.5586592178770949</v>
      </c>
      <c r="P46" s="14"/>
      <c r="Q46" s="15"/>
      <c r="R46" s="14"/>
      <c r="S46" s="15"/>
      <c r="T46" s="54"/>
      <c r="U46" s="55"/>
      <c r="V46" s="54">
        <v>26</v>
      </c>
      <c r="W46" s="55">
        <v>14.525139664804469</v>
      </c>
      <c r="X46" s="54">
        <v>26</v>
      </c>
      <c r="Y46" s="15">
        <v>14.525139664804469</v>
      </c>
    </row>
    <row r="47" spans="1:25" s="17" customFormat="1" ht="11.25" customHeight="1">
      <c r="A47" s="11">
        <v>42</v>
      </c>
      <c r="B47" s="12" t="s">
        <v>56</v>
      </c>
      <c r="C47" s="14">
        <v>511</v>
      </c>
      <c r="D47" s="14">
        <v>8</v>
      </c>
      <c r="E47" s="15">
        <v>1.5655577299412915</v>
      </c>
      <c r="F47" s="14">
        <v>149</v>
      </c>
      <c r="G47" s="15">
        <v>29.158512720156555</v>
      </c>
      <c r="H47" s="14"/>
      <c r="I47" s="13"/>
      <c r="J47" s="11">
        <v>148</v>
      </c>
      <c r="K47" s="13">
        <v>28.962818003913895</v>
      </c>
      <c r="L47" s="14"/>
      <c r="M47" s="15"/>
      <c r="N47" s="14">
        <v>2</v>
      </c>
      <c r="O47" s="15">
        <v>0.3913894324853229</v>
      </c>
      <c r="P47" s="14"/>
      <c r="Q47" s="15"/>
      <c r="R47" s="14"/>
      <c r="S47" s="15"/>
      <c r="T47" s="54"/>
      <c r="U47" s="55"/>
      <c r="V47" s="54">
        <v>64</v>
      </c>
      <c r="W47" s="55">
        <v>12.524461839530332</v>
      </c>
      <c r="X47" s="54">
        <v>140</v>
      </c>
      <c r="Y47" s="15">
        <v>27.397260273972602</v>
      </c>
    </row>
    <row r="48" spans="1:25" s="17" customFormat="1" ht="11.25" customHeight="1">
      <c r="A48" s="11">
        <v>43</v>
      </c>
      <c r="B48" s="12" t="s">
        <v>57</v>
      </c>
      <c r="C48" s="14">
        <v>118</v>
      </c>
      <c r="D48" s="14"/>
      <c r="E48" s="15"/>
      <c r="F48" s="14">
        <v>28</v>
      </c>
      <c r="G48" s="15">
        <v>23.728813559322035</v>
      </c>
      <c r="H48" s="14"/>
      <c r="I48" s="13"/>
      <c r="J48" s="11">
        <v>24</v>
      </c>
      <c r="K48" s="13">
        <v>20.338983050847457</v>
      </c>
      <c r="L48" s="14"/>
      <c r="M48" s="15"/>
      <c r="N48" s="14"/>
      <c r="O48" s="15"/>
      <c r="P48" s="14"/>
      <c r="Q48" s="15"/>
      <c r="R48" s="14"/>
      <c r="S48" s="15"/>
      <c r="T48" s="54"/>
      <c r="U48" s="55"/>
      <c r="V48" s="54">
        <v>29</v>
      </c>
      <c r="W48" s="55">
        <v>24.576271186440678</v>
      </c>
      <c r="X48" s="54">
        <v>37</v>
      </c>
      <c r="Y48" s="15">
        <v>31.35593220338983</v>
      </c>
    </row>
    <row r="49" spans="1:25" s="17" customFormat="1" ht="11.25" customHeight="1">
      <c r="A49" s="11">
        <v>44</v>
      </c>
      <c r="B49" s="12" t="s">
        <v>58</v>
      </c>
      <c r="C49" s="14">
        <v>70</v>
      </c>
      <c r="D49" s="14"/>
      <c r="E49" s="15"/>
      <c r="F49" s="14">
        <v>11</v>
      </c>
      <c r="G49" s="15">
        <v>15.714285714285714</v>
      </c>
      <c r="H49" s="14"/>
      <c r="I49" s="13"/>
      <c r="J49" s="11">
        <v>17</v>
      </c>
      <c r="K49" s="13">
        <v>24.285714285714285</v>
      </c>
      <c r="L49" s="14"/>
      <c r="M49" s="15"/>
      <c r="N49" s="14">
        <v>1</v>
      </c>
      <c r="O49" s="15">
        <v>1.4285714285714286</v>
      </c>
      <c r="P49" s="14"/>
      <c r="Q49" s="15"/>
      <c r="R49" s="14"/>
      <c r="S49" s="15"/>
      <c r="T49" s="54"/>
      <c r="U49" s="55"/>
      <c r="V49" s="54">
        <v>25</v>
      </c>
      <c r="W49" s="55">
        <v>35.714285714285715</v>
      </c>
      <c r="X49" s="54">
        <v>16</v>
      </c>
      <c r="Y49" s="15">
        <v>22.857142857142858</v>
      </c>
    </row>
    <row r="50" spans="1:25" s="17" customFormat="1" ht="11.25" customHeight="1">
      <c r="A50" s="11">
        <v>45</v>
      </c>
      <c r="B50" s="12" t="s">
        <v>59</v>
      </c>
      <c r="C50" s="14">
        <v>37</v>
      </c>
      <c r="D50" s="14"/>
      <c r="E50" s="15"/>
      <c r="F50" s="14">
        <v>8</v>
      </c>
      <c r="G50" s="15">
        <v>21.62162162162162</v>
      </c>
      <c r="H50" s="14"/>
      <c r="I50" s="13"/>
      <c r="J50" s="11">
        <v>11</v>
      </c>
      <c r="K50" s="13">
        <v>29.72972972972973</v>
      </c>
      <c r="L50" s="14"/>
      <c r="M50" s="15"/>
      <c r="N50" s="14"/>
      <c r="O50" s="15"/>
      <c r="P50" s="14"/>
      <c r="Q50" s="15"/>
      <c r="R50" s="14"/>
      <c r="S50" s="15"/>
      <c r="T50" s="54"/>
      <c r="U50" s="55"/>
      <c r="V50" s="54">
        <v>6</v>
      </c>
      <c r="W50" s="55">
        <v>16.216216216216218</v>
      </c>
      <c r="X50" s="54">
        <v>12</v>
      </c>
      <c r="Y50" s="15">
        <v>32.432432432432435</v>
      </c>
    </row>
    <row r="51" spans="1:25" s="17" customFormat="1" ht="11.25" customHeight="1">
      <c r="A51" s="11">
        <v>46</v>
      </c>
      <c r="B51" s="12" t="s">
        <v>60</v>
      </c>
      <c r="C51" s="14">
        <v>28</v>
      </c>
      <c r="D51" s="14"/>
      <c r="E51" s="15"/>
      <c r="F51" s="14">
        <v>5</v>
      </c>
      <c r="G51" s="15">
        <v>17.857142857142858</v>
      </c>
      <c r="H51" s="14"/>
      <c r="I51" s="13"/>
      <c r="J51" s="11">
        <v>7</v>
      </c>
      <c r="K51" s="13">
        <v>25</v>
      </c>
      <c r="L51" s="14"/>
      <c r="M51" s="15"/>
      <c r="N51" s="14"/>
      <c r="O51" s="15"/>
      <c r="P51" s="14"/>
      <c r="Q51" s="15"/>
      <c r="R51" s="14"/>
      <c r="S51" s="15"/>
      <c r="T51" s="54"/>
      <c r="U51" s="55"/>
      <c r="V51" s="54">
        <v>7</v>
      </c>
      <c r="W51" s="55">
        <v>25</v>
      </c>
      <c r="X51" s="54">
        <v>9</v>
      </c>
      <c r="Y51" s="15">
        <v>32.142857142857146</v>
      </c>
    </row>
    <row r="52" spans="1:25" s="17" customFormat="1" ht="11.25" customHeight="1">
      <c r="A52" s="11">
        <v>47</v>
      </c>
      <c r="B52" s="12" t="s">
        <v>61</v>
      </c>
      <c r="C52" s="14">
        <v>182</v>
      </c>
      <c r="D52" s="14">
        <v>4</v>
      </c>
      <c r="E52" s="15">
        <v>2.197802197802198</v>
      </c>
      <c r="F52" s="14">
        <v>47</v>
      </c>
      <c r="G52" s="15">
        <v>25.824175824175825</v>
      </c>
      <c r="H52" s="14"/>
      <c r="I52" s="13"/>
      <c r="J52" s="11">
        <v>63</v>
      </c>
      <c r="K52" s="13">
        <v>34.61538461538461</v>
      </c>
      <c r="L52" s="14"/>
      <c r="M52" s="15"/>
      <c r="N52" s="14"/>
      <c r="O52" s="15"/>
      <c r="P52" s="14"/>
      <c r="Q52" s="15"/>
      <c r="R52" s="14"/>
      <c r="S52" s="15"/>
      <c r="T52" s="54"/>
      <c r="U52" s="55"/>
      <c r="V52" s="54">
        <v>24</v>
      </c>
      <c r="W52" s="55">
        <v>13.186813186813186</v>
      </c>
      <c r="X52" s="54">
        <v>44</v>
      </c>
      <c r="Y52" s="15">
        <v>24.175824175824175</v>
      </c>
    </row>
    <row r="53" spans="1:25" s="17" customFormat="1" ht="11.25" customHeight="1">
      <c r="A53" s="11">
        <v>48</v>
      </c>
      <c r="B53" s="12" t="s">
        <v>62</v>
      </c>
      <c r="C53" s="14">
        <v>82</v>
      </c>
      <c r="D53" s="14">
        <v>1</v>
      </c>
      <c r="E53" s="15">
        <v>1.2195121951219512</v>
      </c>
      <c r="F53" s="14">
        <v>27</v>
      </c>
      <c r="G53" s="15">
        <v>32.926829268292686</v>
      </c>
      <c r="H53" s="14"/>
      <c r="I53" s="13"/>
      <c r="J53" s="11">
        <v>25</v>
      </c>
      <c r="K53" s="13">
        <v>30.48780487804878</v>
      </c>
      <c r="L53" s="14"/>
      <c r="M53" s="15"/>
      <c r="N53" s="14"/>
      <c r="O53" s="15"/>
      <c r="P53" s="14"/>
      <c r="Q53" s="15"/>
      <c r="R53" s="14"/>
      <c r="S53" s="15"/>
      <c r="T53" s="54"/>
      <c r="U53" s="55"/>
      <c r="V53" s="54">
        <v>8</v>
      </c>
      <c r="W53" s="55">
        <v>9.75609756097561</v>
      </c>
      <c r="X53" s="54">
        <v>21</v>
      </c>
      <c r="Y53" s="15">
        <v>25.609756097560975</v>
      </c>
    </row>
    <row r="54" spans="1:25" s="17" customFormat="1" ht="11.25" customHeight="1">
      <c r="A54" s="11">
        <v>49</v>
      </c>
      <c r="B54" s="12" t="s">
        <v>63</v>
      </c>
      <c r="C54" s="14">
        <v>20</v>
      </c>
      <c r="D54" s="14"/>
      <c r="E54" s="15"/>
      <c r="F54" s="14">
        <v>1</v>
      </c>
      <c r="G54" s="15">
        <v>5</v>
      </c>
      <c r="H54" s="14"/>
      <c r="I54" s="13"/>
      <c r="J54" s="11">
        <v>4</v>
      </c>
      <c r="K54" s="13">
        <v>20</v>
      </c>
      <c r="L54" s="14"/>
      <c r="M54" s="15"/>
      <c r="N54" s="14"/>
      <c r="O54" s="15"/>
      <c r="P54" s="14"/>
      <c r="Q54" s="15"/>
      <c r="R54" s="14"/>
      <c r="S54" s="15"/>
      <c r="T54" s="54"/>
      <c r="U54" s="55"/>
      <c r="V54" s="54">
        <v>3</v>
      </c>
      <c r="W54" s="55">
        <v>15</v>
      </c>
      <c r="X54" s="54">
        <v>12</v>
      </c>
      <c r="Y54" s="15">
        <v>60</v>
      </c>
    </row>
    <row r="55" spans="1:25" s="17" customFormat="1" ht="11.25" customHeight="1">
      <c r="A55" s="11">
        <v>50</v>
      </c>
      <c r="B55" s="12" t="s">
        <v>64</v>
      </c>
      <c r="C55" s="14">
        <v>26</v>
      </c>
      <c r="D55" s="14"/>
      <c r="E55" s="15"/>
      <c r="F55" s="14">
        <v>3</v>
      </c>
      <c r="G55" s="15">
        <v>11.538461538461538</v>
      </c>
      <c r="H55" s="14"/>
      <c r="I55" s="13"/>
      <c r="J55" s="11">
        <v>13</v>
      </c>
      <c r="K55" s="13">
        <v>50</v>
      </c>
      <c r="L55" s="14"/>
      <c r="M55" s="15"/>
      <c r="N55" s="14"/>
      <c r="O55" s="15"/>
      <c r="P55" s="14"/>
      <c r="Q55" s="15"/>
      <c r="R55" s="14"/>
      <c r="S55" s="15"/>
      <c r="T55" s="54"/>
      <c r="U55" s="55"/>
      <c r="V55" s="54">
        <v>7</v>
      </c>
      <c r="W55" s="55">
        <v>26.923076923076923</v>
      </c>
      <c r="X55" s="54">
        <v>3</v>
      </c>
      <c r="Y55" s="15">
        <v>11.538461538461538</v>
      </c>
    </row>
    <row r="56" spans="1:25" s="17" customFormat="1" ht="11.25" customHeight="1">
      <c r="A56" s="11">
        <v>51</v>
      </c>
      <c r="B56" s="12" t="s">
        <v>65</v>
      </c>
      <c r="C56" s="14">
        <v>62</v>
      </c>
      <c r="D56" s="14"/>
      <c r="E56" s="15"/>
      <c r="F56" s="14">
        <v>21</v>
      </c>
      <c r="G56" s="15">
        <v>33.87096774193548</v>
      </c>
      <c r="H56" s="14"/>
      <c r="I56" s="13"/>
      <c r="J56" s="11">
        <v>15</v>
      </c>
      <c r="K56" s="13">
        <v>24.193548387096776</v>
      </c>
      <c r="L56" s="14"/>
      <c r="M56" s="15"/>
      <c r="N56" s="14"/>
      <c r="O56" s="15"/>
      <c r="P56" s="14"/>
      <c r="Q56" s="15"/>
      <c r="R56" s="14"/>
      <c r="S56" s="15"/>
      <c r="T56" s="54"/>
      <c r="U56" s="55"/>
      <c r="V56" s="54">
        <v>10</v>
      </c>
      <c r="W56" s="55">
        <v>16.129032258064516</v>
      </c>
      <c r="X56" s="54">
        <v>16</v>
      </c>
      <c r="Y56" s="15">
        <v>25.806451612903224</v>
      </c>
    </row>
    <row r="57" spans="1:25" s="17" customFormat="1" ht="11.25" customHeight="1">
      <c r="A57" s="11">
        <v>52</v>
      </c>
      <c r="B57" s="12" t="s">
        <v>66</v>
      </c>
      <c r="C57" s="14">
        <v>18</v>
      </c>
      <c r="D57" s="14"/>
      <c r="E57" s="15"/>
      <c r="F57" s="14">
        <v>5</v>
      </c>
      <c r="G57" s="15">
        <v>27.77777777777778</v>
      </c>
      <c r="H57" s="14"/>
      <c r="I57" s="13"/>
      <c r="J57" s="11">
        <v>8</v>
      </c>
      <c r="K57" s="13">
        <v>44.44444444444444</v>
      </c>
      <c r="L57" s="14"/>
      <c r="M57" s="15"/>
      <c r="N57" s="14"/>
      <c r="O57" s="15"/>
      <c r="P57" s="14"/>
      <c r="Q57" s="15"/>
      <c r="R57" s="14"/>
      <c r="S57" s="15"/>
      <c r="T57" s="54"/>
      <c r="U57" s="55"/>
      <c r="V57" s="54">
        <v>1</v>
      </c>
      <c r="W57" s="55">
        <v>5.555555555555555</v>
      </c>
      <c r="X57" s="54">
        <v>4</v>
      </c>
      <c r="Y57" s="15">
        <v>22.22222222222222</v>
      </c>
    </row>
    <row r="58" spans="1:25" s="17" customFormat="1" ht="11.25" customHeight="1">
      <c r="A58" s="11">
        <v>53</v>
      </c>
      <c r="B58" s="12" t="s">
        <v>67</v>
      </c>
      <c r="C58" s="14">
        <v>214</v>
      </c>
      <c r="D58" s="14">
        <v>1</v>
      </c>
      <c r="E58" s="15">
        <v>0.4672897196261682</v>
      </c>
      <c r="F58" s="14">
        <v>40</v>
      </c>
      <c r="G58" s="15">
        <v>18.69158878504673</v>
      </c>
      <c r="H58" s="14"/>
      <c r="I58" s="13"/>
      <c r="J58" s="11">
        <v>106</v>
      </c>
      <c r="K58" s="13">
        <v>49.532710280373834</v>
      </c>
      <c r="L58" s="14"/>
      <c r="M58" s="15"/>
      <c r="N58" s="14"/>
      <c r="O58" s="15"/>
      <c r="P58" s="14"/>
      <c r="Q58" s="15"/>
      <c r="R58" s="14"/>
      <c r="S58" s="15"/>
      <c r="T58" s="54"/>
      <c r="U58" s="55"/>
      <c r="V58" s="54">
        <v>13</v>
      </c>
      <c r="W58" s="55">
        <v>6.074766355140187</v>
      </c>
      <c r="X58" s="54">
        <v>54</v>
      </c>
      <c r="Y58" s="15">
        <v>25.233644859813083</v>
      </c>
    </row>
    <row r="59" spans="1:25" s="17" customFormat="1" ht="11.25" customHeight="1">
      <c r="A59" s="14"/>
      <c r="B59" s="12" t="s">
        <v>68</v>
      </c>
      <c r="C59" s="14">
        <v>193</v>
      </c>
      <c r="D59" s="14"/>
      <c r="E59" s="15"/>
      <c r="F59" s="14">
        <v>52</v>
      </c>
      <c r="G59" s="15">
        <v>26.94300518134715</v>
      </c>
      <c r="H59" s="14"/>
      <c r="I59" s="13"/>
      <c r="J59" s="11">
        <v>97</v>
      </c>
      <c r="K59" s="13">
        <v>50.259067357512954</v>
      </c>
      <c r="L59" s="14"/>
      <c r="M59" s="15"/>
      <c r="N59" s="14"/>
      <c r="O59" s="15"/>
      <c r="P59" s="14"/>
      <c r="Q59" s="15"/>
      <c r="R59" s="14"/>
      <c r="S59" s="15"/>
      <c r="T59" s="54"/>
      <c r="U59" s="55"/>
      <c r="V59" s="54">
        <v>11</v>
      </c>
      <c r="W59" s="55">
        <v>5.699481865284974</v>
      </c>
      <c r="X59" s="54">
        <v>33</v>
      </c>
      <c r="Y59" s="15">
        <v>17.098445595854923</v>
      </c>
    </row>
    <row r="60" spans="1:25" s="17" customFormat="1" ht="11.25" customHeight="1">
      <c r="A60" s="14">
        <v>54</v>
      </c>
      <c r="B60" s="12" t="s">
        <v>69</v>
      </c>
      <c r="C60" s="14">
        <v>199</v>
      </c>
      <c r="D60" s="14">
        <v>2</v>
      </c>
      <c r="E60" s="15">
        <v>1.0050251256281406</v>
      </c>
      <c r="F60" s="14">
        <v>43</v>
      </c>
      <c r="G60" s="15">
        <v>21.608040201005025</v>
      </c>
      <c r="H60" s="14"/>
      <c r="I60" s="13"/>
      <c r="J60" s="11">
        <v>102</v>
      </c>
      <c r="K60" s="13">
        <v>51.256281407035175</v>
      </c>
      <c r="L60" s="14"/>
      <c r="M60" s="15"/>
      <c r="N60" s="14"/>
      <c r="O60" s="15"/>
      <c r="P60" s="14"/>
      <c r="Q60" s="15"/>
      <c r="R60" s="14"/>
      <c r="S60" s="15"/>
      <c r="T60" s="54"/>
      <c r="U60" s="55"/>
      <c r="V60" s="54">
        <v>9</v>
      </c>
      <c r="W60" s="55">
        <v>4.522613065326633</v>
      </c>
      <c r="X60" s="54">
        <v>43</v>
      </c>
      <c r="Y60" s="15">
        <v>21.608040201005025</v>
      </c>
    </row>
    <row r="61" spans="1:25" s="17" customFormat="1" ht="11.25" customHeight="1">
      <c r="A61" s="14">
        <v>55</v>
      </c>
      <c r="B61" s="12" t="s">
        <v>70</v>
      </c>
      <c r="C61" s="14">
        <v>227</v>
      </c>
      <c r="D61" s="14"/>
      <c r="E61" s="15"/>
      <c r="F61" s="14">
        <v>52</v>
      </c>
      <c r="G61" s="15">
        <v>22.90748898678414</v>
      </c>
      <c r="H61" s="14"/>
      <c r="I61" s="13"/>
      <c r="J61" s="11">
        <v>103</v>
      </c>
      <c r="K61" s="13">
        <v>45.37444933920705</v>
      </c>
      <c r="L61" s="14"/>
      <c r="M61" s="15"/>
      <c r="N61" s="14">
        <v>2</v>
      </c>
      <c r="O61" s="15">
        <v>0.8810572687224669</v>
      </c>
      <c r="P61" s="14"/>
      <c r="Q61" s="15"/>
      <c r="R61" s="14"/>
      <c r="S61" s="15"/>
      <c r="T61" s="54"/>
      <c r="U61" s="55"/>
      <c r="V61" s="54">
        <v>12</v>
      </c>
      <c r="W61" s="55">
        <v>5.286343612334802</v>
      </c>
      <c r="X61" s="54">
        <v>58</v>
      </c>
      <c r="Y61" s="15">
        <v>25.550660792951543</v>
      </c>
    </row>
    <row r="62" spans="1:25" s="17" customFormat="1" ht="11.25" customHeight="1">
      <c r="A62" s="11">
        <v>56</v>
      </c>
      <c r="B62" s="12" t="s">
        <v>71</v>
      </c>
      <c r="C62" s="14">
        <v>261</v>
      </c>
      <c r="D62" s="14">
        <v>3</v>
      </c>
      <c r="E62" s="15">
        <v>1.1494252873563218</v>
      </c>
      <c r="F62" s="14">
        <v>32</v>
      </c>
      <c r="G62" s="15">
        <v>12.260536398467433</v>
      </c>
      <c r="H62" s="14"/>
      <c r="I62" s="13"/>
      <c r="J62" s="11">
        <v>124</v>
      </c>
      <c r="K62" s="13">
        <v>47.509578544061306</v>
      </c>
      <c r="L62" s="14"/>
      <c r="M62" s="15"/>
      <c r="N62" s="14">
        <v>2</v>
      </c>
      <c r="O62" s="15">
        <v>0.7662835249042146</v>
      </c>
      <c r="P62" s="14"/>
      <c r="Q62" s="15"/>
      <c r="R62" s="14"/>
      <c r="S62" s="15"/>
      <c r="T62" s="54"/>
      <c r="U62" s="55"/>
      <c r="V62" s="54">
        <v>21</v>
      </c>
      <c r="W62" s="55">
        <v>8.045977011494253</v>
      </c>
      <c r="X62" s="54">
        <v>79</v>
      </c>
      <c r="Y62" s="15">
        <v>30.268199233716476</v>
      </c>
    </row>
    <row r="63" spans="1:25" s="17" customFormat="1" ht="11.25" customHeight="1">
      <c r="A63" s="14">
        <v>57</v>
      </c>
      <c r="B63" s="12" t="s">
        <v>72</v>
      </c>
      <c r="C63" s="14">
        <v>206</v>
      </c>
      <c r="D63" s="14">
        <v>3</v>
      </c>
      <c r="E63" s="15">
        <v>1.4563106796116505</v>
      </c>
      <c r="F63" s="14">
        <v>41</v>
      </c>
      <c r="G63" s="15">
        <v>19.902912621359224</v>
      </c>
      <c r="H63" s="14"/>
      <c r="I63" s="13"/>
      <c r="J63" s="11">
        <v>78</v>
      </c>
      <c r="K63" s="13">
        <v>37.86407766990291</v>
      </c>
      <c r="L63" s="14"/>
      <c r="M63" s="15"/>
      <c r="N63" s="14">
        <v>2</v>
      </c>
      <c r="O63" s="15">
        <v>0.970873786407767</v>
      </c>
      <c r="P63" s="14"/>
      <c r="Q63" s="15"/>
      <c r="R63" s="14"/>
      <c r="S63" s="15"/>
      <c r="T63" s="54"/>
      <c r="U63" s="55"/>
      <c r="V63" s="54">
        <v>22</v>
      </c>
      <c r="W63" s="55">
        <v>10.679611650485437</v>
      </c>
      <c r="X63" s="54">
        <v>60</v>
      </c>
      <c r="Y63" s="15">
        <v>29.12621359223301</v>
      </c>
    </row>
    <row r="64" spans="1:25" s="17" customFormat="1" ht="11.25" customHeight="1">
      <c r="A64" s="14">
        <v>58</v>
      </c>
      <c r="B64" s="12" t="s">
        <v>73</v>
      </c>
      <c r="C64" s="14">
        <v>185</v>
      </c>
      <c r="D64" s="14">
        <v>2</v>
      </c>
      <c r="E64" s="15">
        <v>1.0810810810810811</v>
      </c>
      <c r="F64" s="14">
        <v>27</v>
      </c>
      <c r="G64" s="15">
        <v>14.594594594594595</v>
      </c>
      <c r="H64" s="14"/>
      <c r="I64" s="13"/>
      <c r="J64" s="11">
        <v>93</v>
      </c>
      <c r="K64" s="13">
        <v>50.270270270270274</v>
      </c>
      <c r="L64" s="14"/>
      <c r="M64" s="15"/>
      <c r="N64" s="14"/>
      <c r="O64" s="15"/>
      <c r="P64" s="14"/>
      <c r="Q64" s="15"/>
      <c r="R64" s="14"/>
      <c r="S64" s="15"/>
      <c r="T64" s="54"/>
      <c r="U64" s="55"/>
      <c r="V64" s="54">
        <v>11</v>
      </c>
      <c r="W64" s="55">
        <v>5.945945945945946</v>
      </c>
      <c r="X64" s="54">
        <v>52</v>
      </c>
      <c r="Y64" s="15">
        <v>28.10810810810811</v>
      </c>
    </row>
    <row r="65" spans="1:25" s="17" customFormat="1" ht="11.25" customHeight="1">
      <c r="A65" s="14">
        <v>59</v>
      </c>
      <c r="B65" s="12" t="s">
        <v>74</v>
      </c>
      <c r="C65" s="14">
        <v>192</v>
      </c>
      <c r="D65" s="14"/>
      <c r="E65" s="15"/>
      <c r="F65" s="14">
        <v>21</v>
      </c>
      <c r="G65" s="15">
        <v>10.9375</v>
      </c>
      <c r="H65" s="14"/>
      <c r="I65" s="13"/>
      <c r="J65" s="11">
        <v>114</v>
      </c>
      <c r="K65" s="13">
        <v>59.375</v>
      </c>
      <c r="L65" s="14"/>
      <c r="M65" s="15"/>
      <c r="N65" s="14">
        <v>3</v>
      </c>
      <c r="O65" s="15">
        <v>1.5625</v>
      </c>
      <c r="P65" s="14"/>
      <c r="Q65" s="15"/>
      <c r="R65" s="14"/>
      <c r="S65" s="15"/>
      <c r="T65" s="54"/>
      <c r="U65" s="55"/>
      <c r="V65" s="54">
        <v>11</v>
      </c>
      <c r="W65" s="55">
        <v>5.729166666666667</v>
      </c>
      <c r="X65" s="54">
        <v>43</v>
      </c>
      <c r="Y65" s="15">
        <v>22.395833333333332</v>
      </c>
    </row>
    <row r="66" spans="1:25" s="17" customFormat="1" ht="11.25" customHeight="1">
      <c r="A66" s="14">
        <v>60</v>
      </c>
      <c r="B66" s="12" t="s">
        <v>75</v>
      </c>
      <c r="C66" s="14">
        <v>286</v>
      </c>
      <c r="D66" s="14">
        <v>2</v>
      </c>
      <c r="E66" s="15">
        <v>0.6993006993006993</v>
      </c>
      <c r="F66" s="14">
        <v>43</v>
      </c>
      <c r="G66" s="15">
        <v>15.034965034965035</v>
      </c>
      <c r="H66" s="14"/>
      <c r="I66" s="13"/>
      <c r="J66" s="11">
        <v>100</v>
      </c>
      <c r="K66" s="13">
        <v>34.96503496503497</v>
      </c>
      <c r="L66" s="14"/>
      <c r="M66" s="15"/>
      <c r="N66" s="14">
        <v>3</v>
      </c>
      <c r="O66" s="15">
        <v>1.048951048951049</v>
      </c>
      <c r="P66" s="14"/>
      <c r="Q66" s="15"/>
      <c r="R66" s="14"/>
      <c r="S66" s="15"/>
      <c r="T66" s="54"/>
      <c r="U66" s="55"/>
      <c r="V66" s="54">
        <v>43</v>
      </c>
      <c r="W66" s="55">
        <v>15.034965034965035</v>
      </c>
      <c r="X66" s="54">
        <v>95</v>
      </c>
      <c r="Y66" s="15">
        <v>33.21678321678322</v>
      </c>
    </row>
    <row r="67" spans="1:25" s="17" customFormat="1" ht="12">
      <c r="A67" s="244" t="s">
        <v>76</v>
      </c>
      <c r="B67" s="244"/>
      <c r="C67" s="21">
        <v>5914</v>
      </c>
      <c r="D67" s="21">
        <v>38</v>
      </c>
      <c r="E67" s="22">
        <v>0.6425431180250254</v>
      </c>
      <c r="F67" s="21">
        <v>1226</v>
      </c>
      <c r="G67" s="22">
        <v>20.730470071017923</v>
      </c>
      <c r="H67" s="21"/>
      <c r="I67" s="22"/>
      <c r="J67" s="21">
        <v>2333</v>
      </c>
      <c r="K67" s="22">
        <v>39.448765640852216</v>
      </c>
      <c r="L67" s="21"/>
      <c r="M67" s="22"/>
      <c r="N67" s="21">
        <v>30</v>
      </c>
      <c r="O67" s="22">
        <v>0.5072708826513358</v>
      </c>
      <c r="P67" s="21"/>
      <c r="Q67" s="22"/>
      <c r="R67" s="21"/>
      <c r="S67" s="22"/>
      <c r="T67" s="58"/>
      <c r="U67" s="59"/>
      <c r="V67" s="58">
        <v>699</v>
      </c>
      <c r="W67" s="59">
        <v>11.819411565776125</v>
      </c>
      <c r="X67" s="58">
        <v>1588</v>
      </c>
      <c r="Y67" s="22">
        <v>26.851538721677375</v>
      </c>
    </row>
    <row r="68" spans="22:24" s="17" customFormat="1" ht="12">
      <c r="V68" s="60"/>
      <c r="W68" s="60"/>
      <c r="X68" s="60"/>
    </row>
  </sheetData>
  <sheetProtection/>
  <autoFilter ref="A5:Y5"/>
  <mergeCells count="19">
    <mergeCell ref="A67:B67"/>
    <mergeCell ref="N2:U2"/>
    <mergeCell ref="V2:Y2"/>
    <mergeCell ref="D3:E3"/>
    <mergeCell ref="F3:G3"/>
    <mergeCell ref="H3:I3"/>
    <mergeCell ref="J3:K3"/>
    <mergeCell ref="L3:M3"/>
    <mergeCell ref="N3:O3"/>
    <mergeCell ref="P3:Q3"/>
    <mergeCell ref="R3:S3"/>
    <mergeCell ref="A1:Y1"/>
    <mergeCell ref="A2:A4"/>
    <mergeCell ref="B2:B4"/>
    <mergeCell ref="C2:C4"/>
    <mergeCell ref="D2:M2"/>
    <mergeCell ref="T3:U3"/>
    <mergeCell ref="V3:W3"/>
    <mergeCell ref="X3:Y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Зинаида А. Гущина</cp:lastModifiedBy>
  <cp:lastPrinted>2022-01-19T13:32:22Z</cp:lastPrinted>
  <dcterms:created xsi:type="dcterms:W3CDTF">1996-10-08T23:32:33Z</dcterms:created>
  <dcterms:modified xsi:type="dcterms:W3CDTF">2022-01-19T13:32:42Z</dcterms:modified>
  <cp:category/>
  <cp:version/>
  <cp:contentType/>
  <cp:contentStatus/>
</cp:coreProperties>
</file>